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01 LIFESAVING\1 Files ILS\11 Competitions\02 ILS LWC and Rescue Series\LWC 2028 - Sunshine\01 Bidding Forms\"/>
    </mc:Choice>
  </mc:AlternateContent>
  <xr:revisionPtr revIDLastSave="0" documentId="13_ncr:1_{13ED199A-D7D0-4E52-A599-37FB4DADBDF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udget LWC 2028" sheetId="11" r:id="rId1"/>
  </sheets>
  <definedNames>
    <definedName name="_xlnm.Print_Area" localSheetId="0">'Budget LWC 2028'!$A$1:$E$371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1" l="1"/>
  <c r="E91" i="11" s="1"/>
  <c r="B78" i="11"/>
  <c r="B79" i="11"/>
  <c r="D79" i="11" s="1"/>
  <c r="E79" i="11" s="1"/>
  <c r="B80" i="11"/>
  <c r="D80" i="11" s="1"/>
  <c r="E80" i="11" s="1"/>
  <c r="B81" i="11"/>
  <c r="D81" i="11" s="1"/>
  <c r="E81" i="11" s="1"/>
  <c r="B82" i="11"/>
  <c r="D82" i="11" s="1"/>
  <c r="E82" i="11" s="1"/>
  <c r="B83" i="11"/>
  <c r="D83" i="11" s="1"/>
  <c r="E83" i="11" s="1"/>
  <c r="B84" i="11"/>
  <c r="D84" i="11" s="1"/>
  <c r="E84" i="11" s="1"/>
  <c r="B85" i="11"/>
  <c r="D85" i="11" s="1"/>
  <c r="E85" i="11" s="1"/>
  <c r="B90" i="11"/>
  <c r="D90" i="11" s="1"/>
  <c r="E90" i="11" s="1"/>
  <c r="B92" i="11"/>
  <c r="B93" i="11"/>
  <c r="D93" i="11" s="1"/>
  <c r="E93" i="11" s="1"/>
  <c r="B94" i="11"/>
  <c r="D94" i="11" s="1"/>
  <c r="E94" i="11" s="1"/>
  <c r="B95" i="11"/>
  <c r="D95" i="11" s="1"/>
  <c r="E95" i="11" s="1"/>
  <c r="B96" i="11"/>
  <c r="D96" i="11" s="1"/>
  <c r="E96" i="11" s="1"/>
  <c r="B97" i="11"/>
  <c r="D97" i="11" s="1"/>
  <c r="E97" i="11" s="1"/>
  <c r="B89" i="11"/>
  <c r="D89" i="11" s="1"/>
  <c r="E89" i="11" s="1"/>
  <c r="F370" i="11"/>
  <c r="E361" i="11"/>
  <c r="E357" i="11"/>
  <c r="E356" i="11"/>
  <c r="E355" i="11"/>
  <c r="E305" i="11"/>
  <c r="E304" i="11"/>
  <c r="E303" i="11"/>
  <c r="E302" i="11"/>
  <c r="E301" i="11"/>
  <c r="E300" i="11"/>
  <c r="E299" i="11"/>
  <c r="E298" i="11"/>
  <c r="E297" i="11"/>
  <c r="E296" i="11"/>
  <c r="E295" i="11"/>
  <c r="E292" i="11"/>
  <c r="E291" i="11"/>
  <c r="E290" i="11"/>
  <c r="E289" i="11"/>
  <c r="E288" i="11"/>
  <c r="E287" i="11"/>
  <c r="E286" i="11"/>
  <c r="E285" i="11"/>
  <c r="E284" i="11"/>
  <c r="E283" i="11"/>
  <c r="E282" i="11"/>
  <c r="E281" i="11"/>
  <c r="E280" i="11"/>
  <c r="E277" i="11"/>
  <c r="E276" i="11"/>
  <c r="E275" i="11"/>
  <c r="E274" i="11"/>
  <c r="E273" i="11"/>
  <c r="E272" i="11"/>
  <c r="E271" i="11"/>
  <c r="E270" i="11"/>
  <c r="E269" i="11"/>
  <c r="E268" i="11"/>
  <c r="E267" i="11"/>
  <c r="E264" i="11"/>
  <c r="E263" i="11"/>
  <c r="E262" i="11"/>
  <c r="E261" i="11"/>
  <c r="E260" i="11"/>
  <c r="E259" i="11"/>
  <c r="E258" i="11"/>
  <c r="E257" i="11"/>
  <c r="E256" i="11"/>
  <c r="E255" i="11"/>
  <c r="E254" i="11"/>
  <c r="D251" i="11"/>
  <c r="E251" i="11" s="1"/>
  <c r="E250" i="11"/>
  <c r="E249" i="11"/>
  <c r="D248" i="11"/>
  <c r="E248" i="11" s="1"/>
  <c r="D247" i="11"/>
  <c r="E247" i="11" s="1"/>
  <c r="D246" i="11"/>
  <c r="E246" i="11" s="1"/>
  <c r="D245" i="11"/>
  <c r="E245" i="11" s="1"/>
  <c r="D242" i="11"/>
  <c r="E242" i="11" s="1"/>
  <c r="E241" i="11"/>
  <c r="E240" i="11"/>
  <c r="D239" i="11"/>
  <c r="E239" i="11" s="1"/>
  <c r="D238" i="11"/>
  <c r="E238" i="11" s="1"/>
  <c r="D237" i="11"/>
  <c r="E237" i="11" s="1"/>
  <c r="D190" i="11"/>
  <c r="E190" i="11" s="1"/>
  <c r="F127" i="11"/>
  <c r="D119" i="11"/>
  <c r="E119" i="11" s="1"/>
  <c r="G116" i="11" s="1"/>
  <c r="D114" i="11"/>
  <c r="E114" i="11" s="1"/>
  <c r="D113" i="11"/>
  <c r="E113" i="11" s="1"/>
  <c r="G112" i="11" s="1"/>
  <c r="E110" i="11"/>
  <c r="B108" i="11"/>
  <c r="E108" i="11" s="1"/>
  <c r="E107" i="11"/>
  <c r="B106" i="11"/>
  <c r="B105" i="11"/>
  <c r="E105" i="11" s="1"/>
  <c r="B102" i="11"/>
  <c r="B100" i="11"/>
  <c r="E100" i="11" s="1"/>
  <c r="D92" i="11"/>
  <c r="E92" i="11" s="1"/>
  <c r="D78" i="11"/>
  <c r="E78" i="11" s="1"/>
  <c r="B77" i="11"/>
  <c r="D73" i="11"/>
  <c r="E73" i="11" s="1"/>
  <c r="E72" i="11"/>
  <c r="E71" i="11"/>
  <c r="D64" i="11"/>
  <c r="E64" i="11" s="1"/>
  <c r="D62" i="11"/>
  <c r="E62" i="11" s="1"/>
  <c r="D59" i="11"/>
  <c r="E59" i="11" s="1"/>
  <c r="D58" i="11"/>
  <c r="E58" i="11" s="1"/>
  <c r="D57" i="11"/>
  <c r="E57" i="11" s="1"/>
  <c r="D56" i="11"/>
  <c r="E56" i="11" s="1"/>
  <c r="B42" i="11"/>
  <c r="B38" i="11"/>
  <c r="B109" i="11" s="1"/>
  <c r="E109" i="11" s="1"/>
  <c r="B33" i="11"/>
  <c r="B29" i="11"/>
  <c r="B104" i="11" s="1"/>
  <c r="E104" i="11" s="1"/>
  <c r="B19" i="11"/>
  <c r="B8" i="11"/>
  <c r="F1" i="11"/>
  <c r="F371" i="11" l="1"/>
  <c r="I1" i="11" s="1"/>
  <c r="B44" i="11"/>
  <c r="E103" i="11"/>
  <c r="G99" i="11" s="1"/>
  <c r="D77" i="11"/>
  <c r="E77" i="11" s="1"/>
  <c r="G75" i="11" s="1"/>
  <c r="D63" i="11" l="1"/>
  <c r="E63" i="11" s="1"/>
  <c r="E127" i="11" s="1"/>
  <c r="I126" i="11" s="1"/>
  <c r="D334" i="11"/>
  <c r="E334" i="11" s="1"/>
  <c r="G325" i="11" s="1"/>
  <c r="E370" i="11"/>
  <c r="H1" i="11" l="1"/>
  <c r="E371" i="11"/>
</calcChain>
</file>

<file path=xl/sharedStrings.xml><?xml version="1.0" encoding="utf-8"?>
<sst xmlns="http://schemas.openxmlformats.org/spreadsheetml/2006/main" count="352" uniqueCount="252">
  <si>
    <t>Social</t>
  </si>
  <si>
    <t>TOTAL</t>
  </si>
  <si>
    <t>Contingency</t>
  </si>
  <si>
    <t>Government Grants</t>
  </si>
  <si>
    <t>Sponsorship</t>
  </si>
  <si>
    <t>Merchandising Profit</t>
  </si>
  <si>
    <t>Entry Fees</t>
  </si>
  <si>
    <t>Teams</t>
  </si>
  <si>
    <t>Staff Costs</t>
  </si>
  <si>
    <t>Administrative Costs</t>
  </si>
  <si>
    <t>Media and Communication</t>
  </si>
  <si>
    <t>Hosting obligations towards ILS</t>
  </si>
  <si>
    <t>Accommodation Costs</t>
  </si>
  <si>
    <t>Food and Beverages Costs</t>
  </si>
  <si>
    <t xml:space="preserve"> - ILS Grant</t>
  </si>
  <si>
    <t xml:space="preserve"> - Medals</t>
  </si>
  <si>
    <t xml:space="preserve"> - Trophies and Souvenirs</t>
  </si>
  <si>
    <t>INCOME</t>
  </si>
  <si>
    <t>In Euro</t>
  </si>
  <si>
    <t>PAX</t>
  </si>
  <si>
    <t>Days</t>
  </si>
  <si>
    <t>Remarks</t>
  </si>
  <si>
    <t>Balance</t>
  </si>
  <si>
    <t>Number</t>
  </si>
  <si>
    <t>Competitors</t>
  </si>
  <si>
    <t xml:space="preserve"> - Gold Sponsor</t>
  </si>
  <si>
    <t xml:space="preserve"> - Bronze Sponsors</t>
  </si>
  <si>
    <t>Nights</t>
  </si>
  <si>
    <t xml:space="preserve"> - ILS Dinner</t>
  </si>
  <si>
    <t xml:space="preserve"> - Opening Ceremony</t>
  </si>
  <si>
    <t xml:space="preserve"> - Closing Parties</t>
  </si>
  <si>
    <t xml:space="preserve"> - Cultural programme</t>
  </si>
  <si>
    <t>EXPENDITURE</t>
  </si>
  <si>
    <t>Amount in Euro</t>
  </si>
  <si>
    <t xml:space="preserve"> - Silver Sponsors</t>
  </si>
  <si>
    <t>Closing Parties will be organised at cost.</t>
  </si>
  <si>
    <t xml:space="preserve"> - Bid Evaluation Fee</t>
  </si>
  <si>
    <t xml:space="preserve"> - Bronze Suppliers</t>
  </si>
  <si>
    <t>VIK and cash</t>
  </si>
  <si>
    <t>Performance Bond (in)</t>
  </si>
  <si>
    <t xml:space="preserve"> - Performance Bond (out)</t>
  </si>
  <si>
    <t xml:space="preserve"> - Masters Teams</t>
  </si>
  <si>
    <t xml:space="preserve"> - Surfboat Teams</t>
  </si>
  <si>
    <t xml:space="preserve"> - IRB Teams</t>
  </si>
  <si>
    <t>Cash and VIK</t>
  </si>
  <si>
    <t xml:space="preserve"> - Equipment Sales</t>
  </si>
  <si>
    <t>Licensing Profit (Food &amp; Beverage)</t>
  </si>
  <si>
    <t>Accommodation income</t>
  </si>
  <si>
    <t>Transport Income</t>
  </si>
  <si>
    <t>Other Generated Income</t>
  </si>
  <si>
    <t xml:space="preserve"> - Pre Competition Training</t>
  </si>
  <si>
    <t xml:space="preserve"> - Post Competition Tours</t>
  </si>
  <si>
    <t>Bank Profits</t>
  </si>
  <si>
    <t xml:space="preserve"> - Equipment Managers</t>
  </si>
  <si>
    <t xml:space="preserve"> - Result Managers</t>
  </si>
  <si>
    <t>International Transport Costs</t>
  </si>
  <si>
    <t xml:space="preserve"> - Organising Committee</t>
  </si>
  <si>
    <t xml:space="preserve"> - International Technical Officials</t>
  </si>
  <si>
    <t>Bank Costs</t>
  </si>
  <si>
    <t xml:space="preserve"> - International Chief Referees</t>
  </si>
  <si>
    <t xml:space="preserve">Cultural Programmes will be organised at cost. </t>
  </si>
  <si>
    <t>Total in Euro</t>
  </si>
  <si>
    <t xml:space="preserve"> - Others</t>
  </si>
  <si>
    <t xml:space="preserve"> - Competitors</t>
  </si>
  <si>
    <t xml:space="preserve"> - ILS Delegates (Pdt, SG, Staff)</t>
  </si>
  <si>
    <t>Local Transport Costs</t>
  </si>
  <si>
    <t>Officials clothing/freebies</t>
  </si>
  <si>
    <t xml:space="preserve"> - National Technical Officials</t>
  </si>
  <si>
    <t>Meeting costs</t>
  </si>
  <si>
    <t xml:space="preserve"> - Coffee and Tea Breaks</t>
  </si>
  <si>
    <t xml:space="preserve"> - Room rental costs</t>
  </si>
  <si>
    <t xml:space="preserve"> - Room equipment costs</t>
  </si>
  <si>
    <t xml:space="preserve"> - Lunches during meetings</t>
  </si>
  <si>
    <t>Sports Symposium and exhibition costs</t>
  </si>
  <si>
    <t xml:space="preserve"> - Symposium costs</t>
  </si>
  <si>
    <t xml:space="preserve"> - Exhibition costs</t>
  </si>
  <si>
    <t xml:space="preserve"> - Symposium income</t>
  </si>
  <si>
    <t xml:space="preserve"> - Exhibition income</t>
  </si>
  <si>
    <t xml:space="preserve"> - ILS HQ costs</t>
  </si>
  <si>
    <t xml:space="preserve"> - Food income</t>
  </si>
  <si>
    <t xml:space="preserve"> - Beverage income</t>
  </si>
  <si>
    <t xml:space="preserve"> - National Teams Open</t>
  </si>
  <si>
    <t xml:space="preserve"> - National Teams Youth</t>
  </si>
  <si>
    <t xml:space="preserve"> - Interclub Teams Open</t>
  </si>
  <si>
    <t xml:space="preserve"> - Interclub Teams Youth</t>
  </si>
  <si>
    <t xml:space="preserve"> - Contribution by the National Government</t>
  </si>
  <si>
    <t xml:space="preserve"> - Contribution by the City</t>
  </si>
  <si>
    <t xml:space="preserve"> - Input by National Lifesaving Federation</t>
  </si>
  <si>
    <t xml:space="preserve"> - Lycra Sales</t>
  </si>
  <si>
    <t xml:space="preserve"> - Delegates</t>
  </si>
  <si>
    <t xml:space="preserve"> - Team Officials</t>
  </si>
  <si>
    <t xml:space="preserve"> - Airport transport</t>
  </si>
  <si>
    <t xml:space="preserve"> - Local Transport</t>
  </si>
  <si>
    <t xml:space="preserve"> - Bid Creation Costs</t>
  </si>
  <si>
    <t>Meeting Costs</t>
  </si>
  <si>
    <t xml:space="preserve"> - Transport Costs</t>
  </si>
  <si>
    <t xml:space="preserve"> - Accommodation Costs</t>
  </si>
  <si>
    <t>CREATION OF NON-PROFIT ASSOCIATION</t>
  </si>
  <si>
    <t xml:space="preserve"> - Administrative costs</t>
  </si>
  <si>
    <t xml:space="preserve"> - Meeting and Transport costs</t>
  </si>
  <si>
    <t xml:space="preserve"> - Official Publication costs</t>
  </si>
  <si>
    <t>Office Costs</t>
  </si>
  <si>
    <t xml:space="preserve"> - Offices (rental, heating, electricity, maintenance)</t>
  </si>
  <si>
    <t xml:space="preserve"> - Office Furniture</t>
  </si>
  <si>
    <t xml:space="preserve"> - Office Equipment (computers, printers, software)</t>
  </si>
  <si>
    <t xml:space="preserve"> - Office Supplies</t>
  </si>
  <si>
    <t xml:space="preserve"> - Office Communication (tel, fax, e-mail, ..)</t>
  </si>
  <si>
    <t xml:space="preserve"> - Mailing Costs</t>
  </si>
  <si>
    <t xml:space="preserve"> - Domain Name Costs</t>
  </si>
  <si>
    <t xml:space="preserve"> - Other Costs</t>
  </si>
  <si>
    <t>Intellectual Property and Promotion Costs</t>
  </si>
  <si>
    <t xml:space="preserve"> - Creation of logo</t>
  </si>
  <si>
    <t xml:space="preserve"> - Creation of web site</t>
  </si>
  <si>
    <t xml:space="preserve"> - Creation of content for web site</t>
  </si>
  <si>
    <t xml:space="preserve"> - Support Staff</t>
  </si>
  <si>
    <t xml:space="preserve"> - Administrative Staff</t>
  </si>
  <si>
    <t xml:space="preserve"> - Meeting Costs with Cities</t>
  </si>
  <si>
    <t xml:space="preserve"> - Meeting Costs with Federations</t>
  </si>
  <si>
    <t xml:space="preserve"> - Contracts and Juridical Advice</t>
  </si>
  <si>
    <t xml:space="preserve"> - Production of a Communication Plan</t>
  </si>
  <si>
    <t xml:space="preserve"> - Production of a Risk Management Plan</t>
  </si>
  <si>
    <t xml:space="preserve"> - Production of a Safety Plan</t>
  </si>
  <si>
    <t xml:space="preserve"> - Production of Event Programme</t>
  </si>
  <si>
    <t>Accreditation Cards</t>
  </si>
  <si>
    <t xml:space="preserve"> - Purchase of Accreditation Cards</t>
  </si>
  <si>
    <t xml:space="preserve"> - Production of Accreditation Cards</t>
  </si>
  <si>
    <t>Programme Booklet</t>
  </si>
  <si>
    <t xml:space="preserve"> - Production of Programme Booklet</t>
  </si>
  <si>
    <t xml:space="preserve"> - Design</t>
  </si>
  <si>
    <t xml:space="preserve"> - Printing of Programme Booklet</t>
  </si>
  <si>
    <t>Promotional Material</t>
  </si>
  <si>
    <t xml:space="preserve"> - Production of Promotional Material</t>
  </si>
  <si>
    <t xml:space="preserve"> - Printing of Folders</t>
  </si>
  <si>
    <t xml:space="preserve"> - Printing of Brochures</t>
  </si>
  <si>
    <t xml:space="preserve"> - Printing of Stickers</t>
  </si>
  <si>
    <t xml:space="preserve"> - Production of Banners</t>
  </si>
  <si>
    <t xml:space="preserve"> - Production of Flags</t>
  </si>
  <si>
    <t xml:space="preserve"> - Presentation Costs</t>
  </si>
  <si>
    <t xml:space="preserve"> - Live streaming (National Teams)</t>
  </si>
  <si>
    <t xml:space="preserve">Administration </t>
  </si>
  <si>
    <t xml:space="preserve"> - Offices (rental, heating, electricity, maint.)</t>
  </si>
  <si>
    <t xml:space="preserve"> - Office Equipment (computers, printers, etc.)</t>
  </si>
  <si>
    <t>Developing Nations</t>
  </si>
  <si>
    <t xml:space="preserve"> - Assistance in Travel</t>
  </si>
  <si>
    <t xml:space="preserve"> - Assistance in Accommodation and Board</t>
  </si>
  <si>
    <t xml:space="preserve"> - Assistance in waiving entry fees</t>
  </si>
  <si>
    <t>Event Management</t>
  </si>
  <si>
    <t xml:space="preserve"> - Swimming Pool Hire (incl. Timing system)</t>
  </si>
  <si>
    <t xml:space="preserve"> - Operational costs (water, electricity, cleaning)</t>
  </si>
  <si>
    <t xml:space="preserve"> - Venue Management</t>
  </si>
  <si>
    <t xml:space="preserve">   - Fencing</t>
  </si>
  <si>
    <t xml:space="preserve">   - Spectator stands</t>
  </si>
  <si>
    <t xml:space="preserve">   - Public Announcement</t>
  </si>
  <si>
    <t xml:space="preserve">   - Tents</t>
  </si>
  <si>
    <t xml:space="preserve">   - Portable Toilets</t>
  </si>
  <si>
    <t xml:space="preserve">   - Build-up and retrofit</t>
  </si>
  <si>
    <t xml:space="preserve">   - Mobile phones and portofones</t>
  </si>
  <si>
    <t xml:space="preserve">   - Entertainment</t>
  </si>
  <si>
    <t>Competition Equipment</t>
  </si>
  <si>
    <t xml:space="preserve"> - Pool Equipment</t>
  </si>
  <si>
    <t xml:space="preserve"> - Ocean Equipment</t>
  </si>
  <si>
    <t>Inflatable Rescue Boats</t>
  </si>
  <si>
    <t xml:space="preserve"> - Rental of 12 Boats (8+2+2)</t>
  </si>
  <si>
    <t xml:space="preserve"> - Petrol Costs</t>
  </si>
  <si>
    <t xml:space="preserve"> - Rental of Safety Boats</t>
  </si>
  <si>
    <t xml:space="preserve"> - Petrol for Safety Boats</t>
  </si>
  <si>
    <t>Competition Others</t>
  </si>
  <si>
    <t xml:space="preserve"> - Competition Security Guards</t>
  </si>
  <si>
    <t xml:space="preserve"> - Doping Controll</t>
  </si>
  <si>
    <t xml:space="preserve"> - Medal Ceremonies</t>
  </si>
  <si>
    <t xml:space="preserve"> - Promotion Staff</t>
  </si>
  <si>
    <t xml:space="preserve"> - Registration Staff</t>
  </si>
  <si>
    <t xml:space="preserve"> - Web site and Social Media Staff</t>
  </si>
  <si>
    <t>Costs related to the reporting to ILS</t>
  </si>
  <si>
    <t>Coordination Committee (CoCom)</t>
  </si>
  <si>
    <t xml:space="preserve"> - Event Director</t>
  </si>
  <si>
    <t xml:space="preserve"> - Sport Commission Chair and SG</t>
  </si>
  <si>
    <t>Airport Transport Costs</t>
  </si>
  <si>
    <t xml:space="preserve"> - ILS Board Members</t>
  </si>
  <si>
    <t xml:space="preserve"> - Staff, Workforce, Volunteers</t>
  </si>
  <si>
    <t>PRE BID PERIOD COSTS</t>
  </si>
  <si>
    <t>BIDDING PERIOD COSTS</t>
  </si>
  <si>
    <t>PREPARATION PERIOD COSTS</t>
  </si>
  <si>
    <t>COMPETITION PERIOD COSTS</t>
  </si>
  <si>
    <t xml:space="preserve">   - Dressing up (flags, banners, signage)</t>
  </si>
  <si>
    <t>Profit</t>
  </si>
  <si>
    <t xml:space="preserve"> - Event Liability Insurance</t>
  </si>
  <si>
    <t xml:space="preserve"> - Training Pool Hire</t>
  </si>
  <si>
    <t xml:space="preserve"> - Beach and Ocean Equipment</t>
  </si>
  <si>
    <t xml:space="preserve"> - International Technical Officials - Evening Debrief</t>
  </si>
  <si>
    <t xml:space="preserve"> - Contribution by the National Olympic Committee</t>
  </si>
  <si>
    <t>Team Officials</t>
  </si>
  <si>
    <t xml:space="preserve"> - Team Officials Others</t>
  </si>
  <si>
    <t xml:space="preserve"> - Team Officials National Teams Open</t>
  </si>
  <si>
    <t xml:space="preserve"> - Team Officials National Teams Youth</t>
  </si>
  <si>
    <t xml:space="preserve"> - Team Officials Interclub Teams Open</t>
  </si>
  <si>
    <t xml:space="preserve"> - Team Officials Interclub Teams Youth</t>
  </si>
  <si>
    <t xml:space="preserve"> - Team Officials Masters Teams</t>
  </si>
  <si>
    <t xml:space="preserve"> - Team Officials Surfboat Teams</t>
  </si>
  <si>
    <t xml:space="preserve"> - Team Officials IRB Teams</t>
  </si>
  <si>
    <t xml:space="preserve"> - Sponsors</t>
  </si>
  <si>
    <t xml:space="preserve"> - Partners</t>
  </si>
  <si>
    <t>Organising Committee</t>
  </si>
  <si>
    <t>Technical Officials</t>
  </si>
  <si>
    <t>Total Participants</t>
  </si>
  <si>
    <t xml:space="preserve">ILS </t>
  </si>
  <si>
    <t xml:space="preserve"> - ILS Competition Management</t>
  </si>
  <si>
    <t xml:space="preserve"> - Staff, Safety Staff, Workforce, Volunteers</t>
  </si>
  <si>
    <t>Numbers</t>
  </si>
  <si>
    <t xml:space="preserve"> - Competition Management</t>
  </si>
  <si>
    <t xml:space="preserve"> - National Technical Officials - Evening Debrief</t>
  </si>
  <si>
    <t xml:space="preserve"> - Result Handling Software</t>
  </si>
  <si>
    <t xml:space="preserve"> - Registration Software</t>
  </si>
  <si>
    <t>Sponsors, Partners and Media</t>
  </si>
  <si>
    <t xml:space="preserve"> - Media</t>
  </si>
  <si>
    <t xml:space="preserve"> - Partners, Sponsors, Guests, Media</t>
  </si>
  <si>
    <t xml:space="preserve"> - Equipment Manager</t>
  </si>
  <si>
    <t>Cash</t>
  </si>
  <si>
    <t>Kind</t>
  </si>
  <si>
    <t xml:space="preserve"> - Clothing Sales Profit</t>
  </si>
  <si>
    <t>Other Miscellaneous Income</t>
  </si>
  <si>
    <t xml:space="preserve">   - Lycra's (costs)</t>
  </si>
  <si>
    <t xml:space="preserve">   - Video screens (Pool and Beach)</t>
  </si>
  <si>
    <t>Water Safety during Competition</t>
  </si>
  <si>
    <t xml:space="preserve">   - Dressing up of swimming pool (carpets, …)</t>
  </si>
  <si>
    <t xml:space="preserve"> - Results (including software and handling)</t>
  </si>
  <si>
    <t xml:space="preserve"> - Others (equipment, presenters, …)</t>
  </si>
  <si>
    <t xml:space="preserve"> - Beach Hire (VIK)</t>
  </si>
  <si>
    <t xml:space="preserve"> - Bid Presentation Costs</t>
  </si>
  <si>
    <t xml:space="preserve"> - Meeting Costs</t>
  </si>
  <si>
    <t xml:space="preserve"> - Bid Evaluation Costs</t>
  </si>
  <si>
    <t xml:space="preserve"> - Highlights - Web site (you-tube) downloads</t>
  </si>
  <si>
    <t>EXAMPLE BUDGET: 2028 LIFESAVING WORLD CHAMPIONSHIPS</t>
  </si>
  <si>
    <t xml:space="preserve"> - Participation at LWC 2026</t>
  </si>
  <si>
    <t xml:space="preserve"> - ILS Coordination Committee Meeting in 2028</t>
  </si>
  <si>
    <t xml:space="preserve"> - ILS Coordination Committee Meeting in 2027</t>
  </si>
  <si>
    <t xml:space="preserve"> - ILS Coordination Committee Meeting in 2026</t>
  </si>
  <si>
    <t xml:space="preserve"> - ILS Coordination Committee Meeting in 2025</t>
  </si>
  <si>
    <t xml:space="preserve"> - Competitors National Teams Open</t>
  </si>
  <si>
    <t xml:space="preserve"> - Competitors National Teams Youth</t>
  </si>
  <si>
    <t xml:space="preserve"> - Competitors IRB Teams</t>
  </si>
  <si>
    <t xml:space="preserve"> - Competitors Interclub Teams Open</t>
  </si>
  <si>
    <t xml:space="preserve"> - Competitors Interclub Teams Youth</t>
  </si>
  <si>
    <t xml:space="preserve"> - Competitors Masters Teams</t>
  </si>
  <si>
    <t xml:space="preserve"> - Competitors Surfboat Teams</t>
  </si>
  <si>
    <t xml:space="preserve"> - Competitors Open Events and Others</t>
  </si>
  <si>
    <t xml:space="preserve"> - Contribution by the Regional/State Government</t>
  </si>
  <si>
    <t xml:space="preserve"> - Competitors National IRB Teams</t>
  </si>
  <si>
    <t xml:space="preserve"> - National Teams IRB Teams</t>
  </si>
  <si>
    <t xml:space="preserve"> - Anti-Doping Levy per Individual Competitor</t>
  </si>
  <si>
    <t xml:space="preserve">PARTICIPATION (ESTIMATION) </t>
  </si>
  <si>
    <t xml:space="preserve"> - ILS Delegates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</si>
</sst>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 vertical="top"/>
    </xf>
    <xf numFmtId="3" fontId="0" fillId="0" borderId="1" xfId="0" applyNumberFormat="1" applyBorder="1"/>
    <xf numFmtId="0" fontId="0" fillId="0" borderId="1" xfId="0" applyBorder="1"/>
    <xf numFmtId="3" fontId="0" fillId="0" borderId="2" xfId="0" applyNumberFormat="1" applyBorder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/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0" fillId="0" borderId="0" xfId="0" applyFill="1" applyBorder="1"/>
    <xf numFmtId="3" fontId="5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3" fontId="0" fillId="0" borderId="10" xfId="0" applyNumberFormat="1" applyBorder="1"/>
    <xf numFmtId="0" fontId="2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2" fillId="0" borderId="17" xfId="0" applyFont="1" applyBorder="1" applyAlignment="1">
      <alignment horizontal="left"/>
    </xf>
    <xf numFmtId="3" fontId="0" fillId="0" borderId="18" xfId="0" applyNumberFormat="1" applyBorder="1"/>
    <xf numFmtId="0" fontId="3" fillId="0" borderId="17" xfId="0" applyFont="1" applyBorder="1" applyAlignment="1">
      <alignment horizontal="left"/>
    </xf>
    <xf numFmtId="0" fontId="0" fillId="0" borderId="0" xfId="0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0" fillId="0" borderId="20" xfId="0" applyBorder="1" applyAlignment="1">
      <alignment vertical="top"/>
    </xf>
    <xf numFmtId="3" fontId="0" fillId="0" borderId="21" xfId="0" applyNumberFormat="1" applyBorder="1" applyAlignment="1">
      <alignment vertical="top"/>
    </xf>
    <xf numFmtId="3" fontId="0" fillId="0" borderId="22" xfId="0" applyNumberFormat="1" applyBorder="1" applyAlignment="1">
      <alignment vertical="top"/>
    </xf>
    <xf numFmtId="0" fontId="0" fillId="0" borderId="23" xfId="0" applyBorder="1" applyAlignment="1">
      <alignment vertical="top"/>
    </xf>
    <xf numFmtId="0" fontId="2" fillId="2" borderId="24" xfId="0" applyFont="1" applyFill="1" applyBorder="1" applyAlignment="1">
      <alignment horizontal="center" vertical="top"/>
    </xf>
    <xf numFmtId="3" fontId="0" fillId="0" borderId="25" xfId="0" applyNumberFormat="1" applyBorder="1" applyAlignment="1">
      <alignment vertical="top"/>
    </xf>
    <xf numFmtId="3" fontId="2" fillId="2" borderId="3" xfId="0" applyNumberFormat="1" applyFont="1" applyFill="1" applyBorder="1" applyAlignment="1">
      <alignment vertical="top"/>
    </xf>
    <xf numFmtId="0" fontId="2" fillId="0" borderId="1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wrapText="1"/>
    </xf>
    <xf numFmtId="3" fontId="0" fillId="0" borderId="20" xfId="0" applyNumberFormat="1" applyBorder="1" applyAlignment="1">
      <alignment vertical="top"/>
    </xf>
    <xf numFmtId="0" fontId="7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3" fontId="0" fillId="0" borderId="33" xfId="0" applyNumberFormat="1" applyBorder="1"/>
    <xf numFmtId="0" fontId="8" fillId="0" borderId="8" xfId="0" applyFont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3" fontId="0" fillId="0" borderId="14" xfId="0" applyNumberFormat="1" applyBorder="1" applyAlignment="1">
      <alignment vertical="top"/>
    </xf>
    <xf numFmtId="0" fontId="3" fillId="0" borderId="1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3" fontId="5" fillId="0" borderId="6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3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3" fontId="2" fillId="0" borderId="34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wrapText="1"/>
    </xf>
    <xf numFmtId="3" fontId="5" fillId="0" borderId="34" xfId="0" applyNumberFormat="1" applyFont="1" applyBorder="1" applyAlignment="1">
      <alignment horizontal="center"/>
    </xf>
    <xf numFmtId="0" fontId="2" fillId="0" borderId="37" xfId="0" applyFont="1" applyBorder="1" applyAlignment="1">
      <alignment horizontal="left" vertical="top"/>
    </xf>
    <xf numFmtId="3" fontId="0" fillId="0" borderId="38" xfId="0" applyNumberFormat="1" applyBorder="1" applyAlignment="1">
      <alignment vertical="top"/>
    </xf>
    <xf numFmtId="0" fontId="5" fillId="0" borderId="11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 vertical="top"/>
    </xf>
    <xf numFmtId="3" fontId="1" fillId="0" borderId="20" xfId="0" applyNumberFormat="1" applyFont="1" applyBorder="1" applyAlignment="1">
      <alignment horizontal="center" vertical="top"/>
    </xf>
    <xf numFmtId="3" fontId="0" fillId="3" borderId="3" xfId="0" applyNumberFormat="1" applyFill="1" applyBorder="1"/>
    <xf numFmtId="0" fontId="9" fillId="0" borderId="8" xfId="0" applyFont="1" applyBorder="1" applyAlignment="1">
      <alignment horizontal="left"/>
    </xf>
    <xf numFmtId="3" fontId="2" fillId="2" borderId="3" xfId="0" applyNumberFormat="1" applyFont="1" applyFill="1" applyBorder="1" applyAlignment="1">
      <alignment horizontal="center"/>
    </xf>
    <xf numFmtId="3" fontId="5" fillId="0" borderId="40" xfId="0" applyNumberFormat="1" applyFont="1" applyBorder="1" applyAlignment="1">
      <alignment horizontal="center"/>
    </xf>
    <xf numFmtId="3" fontId="5" fillId="0" borderId="36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3" fontId="1" fillId="0" borderId="20" xfId="0" applyNumberFormat="1" applyFont="1" applyBorder="1" applyAlignment="1">
      <alignment horizontal="right" vertical="top"/>
    </xf>
    <xf numFmtId="3" fontId="0" fillId="0" borderId="34" xfId="0" applyNumberFormat="1" applyBorder="1" applyAlignment="1">
      <alignment horizontal="center"/>
    </xf>
    <xf numFmtId="3" fontId="2" fillId="3" borderId="3" xfId="0" applyNumberFormat="1" applyFont="1" applyFill="1" applyBorder="1" applyAlignment="1">
      <alignment horizontal="right" vertical="top"/>
    </xf>
    <xf numFmtId="3" fontId="2" fillId="3" borderId="3" xfId="0" applyNumberFormat="1" applyFont="1" applyFill="1" applyBorder="1" applyAlignment="1">
      <alignment vertical="top"/>
    </xf>
    <xf numFmtId="3" fontId="10" fillId="0" borderId="39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3" fontId="0" fillId="3" borderId="0" xfId="0" applyNumberFormat="1" applyFill="1"/>
    <xf numFmtId="3" fontId="0" fillId="0" borderId="20" xfId="0" applyNumberFormat="1" applyBorder="1" applyAlignment="1">
      <alignment horizontal="right" vertical="top"/>
    </xf>
    <xf numFmtId="3" fontId="1" fillId="0" borderId="14" xfId="0" applyNumberFormat="1" applyFont="1" applyBorder="1" applyAlignment="1">
      <alignment horizontal="right" vertical="top"/>
    </xf>
    <xf numFmtId="3" fontId="0" fillId="0" borderId="21" xfId="0" applyNumberFormat="1" applyFill="1" applyBorder="1" applyAlignment="1">
      <alignment vertical="top"/>
    </xf>
    <xf numFmtId="3" fontId="2" fillId="3" borderId="3" xfId="0" applyNumberFormat="1" applyFont="1" applyFill="1" applyBorder="1"/>
    <xf numFmtId="3" fontId="5" fillId="0" borderId="42" xfId="0" applyNumberFormat="1" applyFont="1" applyBorder="1" applyAlignment="1">
      <alignment horizontal="center"/>
    </xf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6" fillId="2" borderId="26" xfId="0" applyFont="1" applyFill="1" applyBorder="1" applyAlignment="1">
      <alignment horizontal="center" vertical="top"/>
    </xf>
    <xf numFmtId="0" fontId="6" fillId="2" borderId="27" xfId="0" applyFont="1" applyFill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top"/>
    </xf>
    <xf numFmtId="3" fontId="2" fillId="2" borderId="26" xfId="0" applyNumberFormat="1" applyFont="1" applyFill="1" applyBorder="1" applyAlignment="1">
      <alignment horizontal="center"/>
    </xf>
    <xf numFmtId="3" fontId="2" fillId="2" borderId="27" xfId="0" applyNumberFormat="1" applyFont="1" applyFill="1" applyBorder="1" applyAlignment="1">
      <alignment horizontal="center"/>
    </xf>
    <xf numFmtId="3" fontId="2" fillId="2" borderId="28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1"/>
  <sheetViews>
    <sheetView tabSelected="1" zoomScale="160" zoomScaleNormal="160" zoomScaleSheetLayoutView="85" workbookViewId="0">
      <pane ySplit="1068" activePane="bottomLeft"/>
      <selection activeCell="H1" sqref="H1"/>
      <selection pane="bottomLeft" activeCell="A6" sqref="A6"/>
    </sheetView>
  </sheetViews>
  <sheetFormatPr defaultRowHeight="13.2" x14ac:dyDescent="0.25"/>
  <cols>
    <col min="1" max="1" width="45" style="4" customWidth="1"/>
    <col min="2" max="2" width="12.44140625" style="3" bestFit="1" customWidth="1"/>
    <col min="3" max="4" width="11.44140625" style="59" bestFit="1" customWidth="1"/>
    <col min="5" max="5" width="9.33203125" style="31" bestFit="1" customWidth="1"/>
    <col min="6" max="6" width="7.6640625" style="31" hidden="1" customWidth="1"/>
    <col min="7" max="7" width="7.6640625" bestFit="1" customWidth="1"/>
    <col min="8" max="8" width="10.88671875" customWidth="1"/>
    <col min="9" max="9" width="9" hidden="1" customWidth="1"/>
    <col min="10" max="10" width="9" bestFit="1" customWidth="1"/>
    <col min="12" max="13" width="9" bestFit="1" customWidth="1"/>
  </cols>
  <sheetData>
    <row r="1" spans="1:9" ht="18" thickBot="1" x14ac:dyDescent="0.3">
      <c r="A1" s="112" t="s">
        <v>232</v>
      </c>
      <c r="B1" s="113"/>
      <c r="C1" s="113"/>
      <c r="D1" s="113"/>
      <c r="E1" s="114"/>
      <c r="F1" s="79">
        <f>SUM(C127-C370)</f>
        <v>0</v>
      </c>
      <c r="H1" s="107">
        <f>SUM(E127-E370)</f>
        <v>99120</v>
      </c>
      <c r="I1" s="103">
        <f>F371</f>
        <v>-200000</v>
      </c>
    </row>
    <row r="2" spans="1:9" ht="13.8" thickBot="1" x14ac:dyDescent="0.3">
      <c r="A2" s="1"/>
    </row>
    <row r="3" spans="1:9" ht="13.8" thickBot="1" x14ac:dyDescent="0.3">
      <c r="A3" s="8" t="s">
        <v>250</v>
      </c>
      <c r="B3" s="81" t="s">
        <v>208</v>
      </c>
    </row>
    <row r="4" spans="1:9" x14ac:dyDescent="0.25">
      <c r="A4" s="16"/>
      <c r="B4" s="72"/>
      <c r="G4" s="13"/>
    </row>
    <row r="5" spans="1:9" x14ac:dyDescent="0.25">
      <c r="A5" s="80" t="s">
        <v>205</v>
      </c>
      <c r="B5" s="72"/>
      <c r="G5" s="13"/>
    </row>
    <row r="6" spans="1:9" x14ac:dyDescent="0.25">
      <c r="A6" s="16" t="s">
        <v>251</v>
      </c>
      <c r="B6" s="72">
        <v>130</v>
      </c>
      <c r="G6" s="13"/>
    </row>
    <row r="7" spans="1:9" ht="13.8" thickBot="1" x14ac:dyDescent="0.3">
      <c r="A7" s="16" t="s">
        <v>206</v>
      </c>
      <c r="B7" s="82">
        <v>20</v>
      </c>
      <c r="G7" s="13"/>
    </row>
    <row r="8" spans="1:9" ht="13.8" thickTop="1" x14ac:dyDescent="0.25">
      <c r="A8" s="16"/>
      <c r="B8" s="83">
        <f>SUM(B6:B7)</f>
        <v>150</v>
      </c>
      <c r="G8" s="13"/>
    </row>
    <row r="9" spans="1:9" x14ac:dyDescent="0.25">
      <c r="A9" s="80" t="s">
        <v>24</v>
      </c>
      <c r="B9" s="72"/>
      <c r="G9" s="13"/>
    </row>
    <row r="10" spans="1:9" x14ac:dyDescent="0.25">
      <c r="A10" s="16" t="s">
        <v>238</v>
      </c>
      <c r="B10" s="72">
        <v>500</v>
      </c>
      <c r="G10" s="13"/>
    </row>
    <row r="11" spans="1:9" x14ac:dyDescent="0.25">
      <c r="A11" s="16" t="s">
        <v>239</v>
      </c>
      <c r="B11" s="72">
        <v>400</v>
      </c>
      <c r="G11" s="13"/>
    </row>
    <row r="12" spans="1:9" x14ac:dyDescent="0.25">
      <c r="A12" s="16" t="s">
        <v>240</v>
      </c>
      <c r="B12" s="72">
        <v>150</v>
      </c>
      <c r="G12" s="13"/>
    </row>
    <row r="13" spans="1:9" x14ac:dyDescent="0.25">
      <c r="A13" s="16" t="s">
        <v>241</v>
      </c>
      <c r="B13" s="72">
        <v>1500</v>
      </c>
      <c r="G13" s="13"/>
    </row>
    <row r="14" spans="1:9" x14ac:dyDescent="0.25">
      <c r="A14" s="16" t="s">
        <v>242</v>
      </c>
      <c r="B14" s="72">
        <v>800</v>
      </c>
      <c r="G14" s="13"/>
    </row>
    <row r="15" spans="1:9" x14ac:dyDescent="0.25">
      <c r="A15" s="16" t="s">
        <v>243</v>
      </c>
      <c r="B15" s="72">
        <v>1000</v>
      </c>
      <c r="G15" s="13"/>
    </row>
    <row r="16" spans="1:9" x14ac:dyDescent="0.25">
      <c r="A16" s="16" t="s">
        <v>244</v>
      </c>
      <c r="B16" s="72">
        <v>300</v>
      </c>
      <c r="G16" s="13"/>
    </row>
    <row r="17" spans="1:7" x14ac:dyDescent="0.25">
      <c r="A17" s="16" t="s">
        <v>240</v>
      </c>
      <c r="B17" s="72">
        <v>250</v>
      </c>
      <c r="G17" s="13"/>
    </row>
    <row r="18" spans="1:7" ht="13.8" thickBot="1" x14ac:dyDescent="0.3">
      <c r="A18" s="16" t="s">
        <v>245</v>
      </c>
      <c r="B18" s="82">
        <v>100</v>
      </c>
      <c r="G18" s="13"/>
    </row>
    <row r="19" spans="1:7" ht="13.8" thickTop="1" x14ac:dyDescent="0.25">
      <c r="A19" s="16"/>
      <c r="B19" s="72">
        <f>SUM(B10:B18)</f>
        <v>5000</v>
      </c>
      <c r="G19" s="13"/>
    </row>
    <row r="20" spans="1:7" x14ac:dyDescent="0.25">
      <c r="A20" s="80" t="s">
        <v>191</v>
      </c>
      <c r="B20" s="72"/>
      <c r="G20" s="13"/>
    </row>
    <row r="21" spans="1:7" x14ac:dyDescent="0.25">
      <c r="A21" s="16" t="s">
        <v>193</v>
      </c>
      <c r="B21" s="72">
        <v>50</v>
      </c>
      <c r="G21" s="13"/>
    </row>
    <row r="22" spans="1:7" x14ac:dyDescent="0.25">
      <c r="A22" s="16" t="s">
        <v>194</v>
      </c>
      <c r="B22" s="72">
        <v>50</v>
      </c>
      <c r="G22" s="13"/>
    </row>
    <row r="23" spans="1:7" x14ac:dyDescent="0.25">
      <c r="A23" s="16" t="s">
        <v>195</v>
      </c>
      <c r="B23" s="72">
        <v>200</v>
      </c>
      <c r="G23" s="13"/>
    </row>
    <row r="24" spans="1:7" x14ac:dyDescent="0.25">
      <c r="A24" s="16" t="s">
        <v>196</v>
      </c>
      <c r="B24" s="72">
        <v>100</v>
      </c>
      <c r="G24" s="13"/>
    </row>
    <row r="25" spans="1:7" x14ac:dyDescent="0.25">
      <c r="A25" s="16" t="s">
        <v>197</v>
      </c>
      <c r="B25" s="72">
        <v>150</v>
      </c>
      <c r="G25" s="13"/>
    </row>
    <row r="26" spans="1:7" x14ac:dyDescent="0.25">
      <c r="A26" s="16" t="s">
        <v>198</v>
      </c>
      <c r="B26" s="72">
        <v>50</v>
      </c>
      <c r="G26" s="13"/>
    </row>
    <row r="27" spans="1:7" x14ac:dyDescent="0.25">
      <c r="A27" s="16" t="s">
        <v>199</v>
      </c>
      <c r="B27" s="72">
        <v>30</v>
      </c>
      <c r="G27" s="13"/>
    </row>
    <row r="28" spans="1:7" ht="13.8" thickBot="1" x14ac:dyDescent="0.3">
      <c r="A28" s="16" t="s">
        <v>192</v>
      </c>
      <c r="B28" s="82">
        <v>40</v>
      </c>
      <c r="G28" s="13"/>
    </row>
    <row r="29" spans="1:7" ht="13.8" thickTop="1" x14ac:dyDescent="0.25">
      <c r="A29" s="16"/>
      <c r="B29" s="83">
        <f>SUM(B21:B28)</f>
        <v>670</v>
      </c>
      <c r="G29" s="13"/>
    </row>
    <row r="30" spans="1:7" x14ac:dyDescent="0.25">
      <c r="A30" s="80" t="s">
        <v>203</v>
      </c>
      <c r="B30" s="83"/>
      <c r="G30" s="13"/>
    </row>
    <row r="31" spans="1:7" x14ac:dyDescent="0.25">
      <c r="A31" s="16" t="s">
        <v>57</v>
      </c>
      <c r="B31" s="83">
        <v>250</v>
      </c>
      <c r="G31" s="13"/>
    </row>
    <row r="32" spans="1:7" ht="13.8" thickBot="1" x14ac:dyDescent="0.3">
      <c r="A32" s="16" t="s">
        <v>67</v>
      </c>
      <c r="B32" s="82">
        <v>50</v>
      </c>
      <c r="G32" s="13"/>
    </row>
    <row r="33" spans="1:8" ht="13.8" thickTop="1" x14ac:dyDescent="0.25">
      <c r="A33" s="16"/>
      <c r="B33" s="83">
        <f>SUM(B31:B32)</f>
        <v>300</v>
      </c>
      <c r="G33" s="13"/>
    </row>
    <row r="34" spans="1:8" x14ac:dyDescent="0.25">
      <c r="A34" s="80" t="s">
        <v>213</v>
      </c>
      <c r="B34" s="72"/>
      <c r="G34" s="13"/>
    </row>
    <row r="35" spans="1:8" x14ac:dyDescent="0.25">
      <c r="A35" s="16" t="s">
        <v>200</v>
      </c>
      <c r="B35" s="72">
        <v>20</v>
      </c>
      <c r="G35" s="13"/>
    </row>
    <row r="36" spans="1:8" x14ac:dyDescent="0.25">
      <c r="A36" s="16" t="s">
        <v>201</v>
      </c>
      <c r="B36" s="100">
        <v>40</v>
      </c>
      <c r="G36" s="13"/>
    </row>
    <row r="37" spans="1:8" ht="13.8" thickBot="1" x14ac:dyDescent="0.3">
      <c r="A37" s="16" t="s">
        <v>214</v>
      </c>
      <c r="B37" s="82">
        <v>20</v>
      </c>
      <c r="G37" s="13"/>
    </row>
    <row r="38" spans="1:8" ht="13.8" thickTop="1" x14ac:dyDescent="0.25">
      <c r="A38" s="16"/>
      <c r="B38" s="83">
        <f>SUM(B35:B37)</f>
        <v>80</v>
      </c>
      <c r="G38" s="13"/>
    </row>
    <row r="39" spans="1:8" x14ac:dyDescent="0.25">
      <c r="A39" s="80" t="s">
        <v>202</v>
      </c>
      <c r="B39" s="72"/>
      <c r="G39" s="13"/>
    </row>
    <row r="40" spans="1:8" x14ac:dyDescent="0.25">
      <c r="A40" s="16" t="s">
        <v>56</v>
      </c>
      <c r="B40" s="72">
        <v>50</v>
      </c>
      <c r="G40" s="13"/>
    </row>
    <row r="41" spans="1:8" ht="13.8" thickBot="1" x14ac:dyDescent="0.3">
      <c r="A41" s="16" t="s">
        <v>207</v>
      </c>
      <c r="B41" s="82">
        <v>150</v>
      </c>
      <c r="G41" s="13"/>
    </row>
    <row r="42" spans="1:8" ht="13.8" thickTop="1" x14ac:dyDescent="0.25">
      <c r="A42" s="16"/>
      <c r="B42" s="83">
        <f>SUM(B40:B41)</f>
        <v>200</v>
      </c>
      <c r="G42" s="13"/>
    </row>
    <row r="43" spans="1:8" x14ac:dyDescent="0.25">
      <c r="A43" s="16"/>
      <c r="B43" s="72"/>
      <c r="G43" s="13"/>
    </row>
    <row r="44" spans="1:8" ht="13.8" thickBot="1" x14ac:dyDescent="0.3">
      <c r="A44" s="84" t="s">
        <v>204</v>
      </c>
      <c r="B44" s="99">
        <f>SUM(B8+B19+B29+B33+B38+B42)</f>
        <v>6400</v>
      </c>
      <c r="G44" s="13"/>
    </row>
    <row r="45" spans="1:8" x14ac:dyDescent="0.25">
      <c r="A45" s="1"/>
    </row>
    <row r="46" spans="1:8" ht="13.8" thickBot="1" x14ac:dyDescent="0.3">
      <c r="A46" s="1"/>
    </row>
    <row r="47" spans="1:8" ht="13.8" thickBot="1" x14ac:dyDescent="0.3">
      <c r="A47" s="8" t="s">
        <v>17</v>
      </c>
      <c r="B47" s="115" t="s">
        <v>21</v>
      </c>
      <c r="C47" s="116"/>
      <c r="D47" s="117"/>
      <c r="E47" s="32" t="s">
        <v>217</v>
      </c>
      <c r="F47" s="32" t="s">
        <v>218</v>
      </c>
    </row>
    <row r="48" spans="1:8" x14ac:dyDescent="0.25">
      <c r="A48" s="15" t="s">
        <v>3</v>
      </c>
      <c r="B48" s="7"/>
      <c r="C48" s="85"/>
      <c r="D48" s="60"/>
      <c r="E48" s="33"/>
      <c r="F48" s="33"/>
      <c r="G48" s="3"/>
      <c r="H48" s="3"/>
    </row>
    <row r="49" spans="1:7" x14ac:dyDescent="0.25">
      <c r="A49" s="26" t="s">
        <v>85</v>
      </c>
      <c r="B49" s="5" t="s">
        <v>44</v>
      </c>
      <c r="C49" s="86"/>
      <c r="D49" s="61"/>
      <c r="E49" s="34">
        <v>100000</v>
      </c>
      <c r="F49" s="34"/>
    </row>
    <row r="50" spans="1:7" x14ac:dyDescent="0.25">
      <c r="A50" s="26" t="s">
        <v>246</v>
      </c>
      <c r="B50" s="5" t="s">
        <v>44</v>
      </c>
      <c r="C50" s="86"/>
      <c r="D50" s="61"/>
      <c r="E50" s="34">
        <v>400000</v>
      </c>
      <c r="F50" s="34"/>
    </row>
    <row r="51" spans="1:7" x14ac:dyDescent="0.25">
      <c r="A51" s="26" t="s">
        <v>86</v>
      </c>
      <c r="B51" s="5" t="s">
        <v>44</v>
      </c>
      <c r="C51" s="86"/>
      <c r="D51" s="61"/>
      <c r="E51" s="34">
        <v>100000</v>
      </c>
      <c r="F51" s="34"/>
    </row>
    <row r="52" spans="1:7" x14ac:dyDescent="0.25">
      <c r="A52" s="26" t="s">
        <v>190</v>
      </c>
      <c r="B52" s="5" t="s">
        <v>44</v>
      </c>
      <c r="C52" s="86"/>
      <c r="D52" s="61"/>
      <c r="E52" s="34">
        <v>50000</v>
      </c>
      <c r="F52" s="34"/>
    </row>
    <row r="53" spans="1:7" x14ac:dyDescent="0.25">
      <c r="A53" s="26" t="s">
        <v>87</v>
      </c>
      <c r="B53" s="5" t="s">
        <v>44</v>
      </c>
      <c r="C53" s="14"/>
      <c r="D53" s="55"/>
      <c r="E53" s="34">
        <v>100000</v>
      </c>
      <c r="F53" s="34"/>
    </row>
    <row r="54" spans="1:7" x14ac:dyDescent="0.25">
      <c r="A54" s="17"/>
      <c r="B54" s="12"/>
      <c r="C54" s="14"/>
      <c r="D54" s="55"/>
      <c r="E54" s="34"/>
      <c r="F54" s="34"/>
    </row>
    <row r="55" spans="1:7" x14ac:dyDescent="0.25">
      <c r="A55" s="18" t="s">
        <v>4</v>
      </c>
      <c r="B55" s="14" t="s">
        <v>23</v>
      </c>
      <c r="C55" s="14" t="s">
        <v>33</v>
      </c>
      <c r="D55" s="55" t="s">
        <v>61</v>
      </c>
      <c r="E55" s="34"/>
      <c r="F55" s="34"/>
      <c r="G55" s="3"/>
    </row>
    <row r="56" spans="1:7" x14ac:dyDescent="0.25">
      <c r="A56" s="22" t="s">
        <v>25</v>
      </c>
      <c r="B56" s="14">
        <v>1</v>
      </c>
      <c r="C56" s="14">
        <v>25000</v>
      </c>
      <c r="D56" s="55">
        <f>SUM(B56*C56)</f>
        <v>25000</v>
      </c>
      <c r="E56" s="34">
        <f>D56</f>
        <v>25000</v>
      </c>
      <c r="F56" s="34"/>
    </row>
    <row r="57" spans="1:7" x14ac:dyDescent="0.25">
      <c r="A57" s="22" t="s">
        <v>34</v>
      </c>
      <c r="B57" s="14">
        <v>4</v>
      </c>
      <c r="C57" s="14">
        <v>10000</v>
      </c>
      <c r="D57" s="55">
        <f t="shared" ref="D57:D59" si="0">SUM(B57*C57)</f>
        <v>40000</v>
      </c>
      <c r="E57" s="34">
        <f t="shared" ref="E57:E59" si="1">D57</f>
        <v>40000</v>
      </c>
      <c r="F57" s="34"/>
    </row>
    <row r="58" spans="1:7" x14ac:dyDescent="0.25">
      <c r="A58" s="22" t="s">
        <v>26</v>
      </c>
      <c r="B58" s="14">
        <v>6</v>
      </c>
      <c r="C58" s="14">
        <v>6000</v>
      </c>
      <c r="D58" s="55">
        <f t="shared" si="0"/>
        <v>36000</v>
      </c>
      <c r="E58" s="34">
        <f t="shared" si="1"/>
        <v>36000</v>
      </c>
      <c r="F58" s="34"/>
    </row>
    <row r="59" spans="1:7" x14ac:dyDescent="0.25">
      <c r="A59" s="22" t="s">
        <v>37</v>
      </c>
      <c r="B59" s="14">
        <v>6</v>
      </c>
      <c r="C59" s="14">
        <v>4000</v>
      </c>
      <c r="D59" s="55">
        <f t="shared" si="0"/>
        <v>24000</v>
      </c>
      <c r="E59" s="34">
        <f t="shared" si="1"/>
        <v>24000</v>
      </c>
      <c r="F59" s="34"/>
    </row>
    <row r="60" spans="1:7" x14ac:dyDescent="0.25">
      <c r="A60" s="17"/>
      <c r="B60" s="12"/>
      <c r="C60" s="14"/>
      <c r="D60" s="55"/>
      <c r="E60" s="34"/>
      <c r="F60" s="34"/>
    </row>
    <row r="61" spans="1:7" x14ac:dyDescent="0.25">
      <c r="A61" s="18" t="s">
        <v>5</v>
      </c>
      <c r="B61" s="12"/>
      <c r="C61" s="14" t="s">
        <v>33</v>
      </c>
      <c r="D61" s="55" t="s">
        <v>61</v>
      </c>
      <c r="E61" s="34"/>
      <c r="F61" s="34"/>
      <c r="G61" s="3"/>
    </row>
    <row r="62" spans="1:7" x14ac:dyDescent="0.25">
      <c r="A62" s="26" t="s">
        <v>219</v>
      </c>
      <c r="B62" s="12">
        <v>5000</v>
      </c>
      <c r="C62" s="14">
        <v>2</v>
      </c>
      <c r="D62" s="55">
        <f t="shared" ref="D62:D64" si="2">SUM(B62*C62)</f>
        <v>10000</v>
      </c>
      <c r="E62" s="34">
        <f t="shared" ref="E62:E64" si="3">D62</f>
        <v>10000</v>
      </c>
      <c r="F62" s="34"/>
    </row>
    <row r="63" spans="1:7" x14ac:dyDescent="0.25">
      <c r="A63" s="26" t="s">
        <v>88</v>
      </c>
      <c r="B63" s="12">
        <v>5000</v>
      </c>
      <c r="C63" s="14">
        <v>0</v>
      </c>
      <c r="D63" s="55">
        <f t="shared" si="2"/>
        <v>0</v>
      </c>
      <c r="E63" s="34">
        <f t="shared" si="3"/>
        <v>0</v>
      </c>
      <c r="F63" s="34"/>
    </row>
    <row r="64" spans="1:7" x14ac:dyDescent="0.25">
      <c r="A64" s="26" t="s">
        <v>45</v>
      </c>
      <c r="B64" s="12">
        <v>200</v>
      </c>
      <c r="C64" s="14">
        <v>5</v>
      </c>
      <c r="D64" s="55">
        <f t="shared" si="2"/>
        <v>1000</v>
      </c>
      <c r="E64" s="34">
        <f t="shared" si="3"/>
        <v>1000</v>
      </c>
      <c r="F64" s="34"/>
    </row>
    <row r="65" spans="1:8" x14ac:dyDescent="0.25">
      <c r="A65" s="18"/>
      <c r="B65" s="12"/>
      <c r="C65" s="14"/>
      <c r="D65" s="55"/>
      <c r="E65" s="34"/>
      <c r="F65" s="34"/>
    </row>
    <row r="66" spans="1:8" x14ac:dyDescent="0.25">
      <c r="A66" s="21" t="s">
        <v>73</v>
      </c>
      <c r="B66" s="12"/>
      <c r="C66" s="14"/>
      <c r="D66" s="55"/>
      <c r="E66" s="34"/>
      <c r="F66" s="34"/>
    </row>
    <row r="67" spans="1:8" x14ac:dyDescent="0.25">
      <c r="A67" s="22" t="s">
        <v>76</v>
      </c>
      <c r="B67" s="12">
        <v>0</v>
      </c>
      <c r="C67" s="14"/>
      <c r="D67" s="55"/>
      <c r="E67" s="34">
        <v>0</v>
      </c>
      <c r="F67" s="34"/>
    </row>
    <row r="68" spans="1:8" x14ac:dyDescent="0.25">
      <c r="A68" s="22" t="s">
        <v>77</v>
      </c>
      <c r="B68" s="12">
        <v>0</v>
      </c>
      <c r="C68" s="14"/>
      <c r="D68" s="55"/>
      <c r="E68" s="34">
        <v>0</v>
      </c>
      <c r="F68" s="34"/>
    </row>
    <row r="69" spans="1:8" x14ac:dyDescent="0.25">
      <c r="A69" s="18"/>
      <c r="B69" s="12"/>
      <c r="C69" s="14"/>
      <c r="D69" s="55"/>
      <c r="E69" s="34"/>
      <c r="F69" s="34"/>
    </row>
    <row r="70" spans="1:8" x14ac:dyDescent="0.25">
      <c r="A70" s="18" t="s">
        <v>46</v>
      </c>
      <c r="B70" s="12"/>
      <c r="C70" s="14" t="s">
        <v>20</v>
      </c>
      <c r="D70" s="55" t="s">
        <v>185</v>
      </c>
      <c r="E70" s="34"/>
      <c r="F70" s="34"/>
      <c r="G70" s="3"/>
      <c r="H70" s="3"/>
    </row>
    <row r="71" spans="1:8" x14ac:dyDescent="0.25">
      <c r="A71" s="26" t="s">
        <v>79</v>
      </c>
      <c r="B71" s="12">
        <v>6000</v>
      </c>
      <c r="C71" s="14">
        <v>7</v>
      </c>
      <c r="D71" s="55">
        <v>2</v>
      </c>
      <c r="E71" s="34">
        <f>SUM(B71*C71*D71)</f>
        <v>84000</v>
      </c>
      <c r="F71" s="34"/>
    </row>
    <row r="72" spans="1:8" x14ac:dyDescent="0.25">
      <c r="A72" s="26" t="s">
        <v>80</v>
      </c>
      <c r="B72" s="12">
        <v>6000</v>
      </c>
      <c r="C72" s="14">
        <v>7</v>
      </c>
      <c r="D72" s="55">
        <v>2</v>
      </c>
      <c r="E72" s="34">
        <f t="shared" ref="E72" si="4">SUM(B72*C72*D72)</f>
        <v>84000</v>
      </c>
      <c r="F72" s="34"/>
    </row>
    <row r="73" spans="1:8" x14ac:dyDescent="0.25">
      <c r="A73" s="26" t="s">
        <v>30</v>
      </c>
      <c r="B73" s="12">
        <v>4000</v>
      </c>
      <c r="C73" s="14">
        <v>5</v>
      </c>
      <c r="D73" s="55">
        <f t="shared" ref="D73" si="5">SUM(B73*C73)</f>
        <v>20000</v>
      </c>
      <c r="E73" s="34">
        <f t="shared" ref="E73" si="6">D73</f>
        <v>20000</v>
      </c>
      <c r="F73" s="34"/>
    </row>
    <row r="74" spans="1:8" x14ac:dyDescent="0.25">
      <c r="A74" s="17"/>
      <c r="B74" s="12"/>
      <c r="C74" s="14"/>
      <c r="D74" s="55"/>
      <c r="E74" s="34"/>
      <c r="F74" s="34"/>
    </row>
    <row r="75" spans="1:8" x14ac:dyDescent="0.25">
      <c r="A75" s="18" t="s">
        <v>6</v>
      </c>
      <c r="B75" s="14" t="s">
        <v>23</v>
      </c>
      <c r="C75" s="14" t="s">
        <v>33</v>
      </c>
      <c r="D75" s="55" t="s">
        <v>61</v>
      </c>
      <c r="E75" s="34"/>
      <c r="F75" s="34"/>
      <c r="G75" s="3">
        <f>SUM(E77:E97)</f>
        <v>646000</v>
      </c>
      <c r="H75" s="3"/>
    </row>
    <row r="76" spans="1:8" x14ac:dyDescent="0.25">
      <c r="A76" s="26" t="s">
        <v>24</v>
      </c>
      <c r="B76" s="14"/>
      <c r="C76" s="14"/>
      <c r="D76" s="55"/>
      <c r="E76" s="34"/>
      <c r="F76" s="34"/>
    </row>
    <row r="77" spans="1:8" x14ac:dyDescent="0.25">
      <c r="A77" s="53" t="s">
        <v>238</v>
      </c>
      <c r="B77" s="14">
        <f>B10</f>
        <v>500</v>
      </c>
      <c r="C77" s="14">
        <v>80</v>
      </c>
      <c r="D77" s="55">
        <f t="shared" ref="D77:D85" si="7">SUM(B77*C77)</f>
        <v>40000</v>
      </c>
      <c r="E77" s="34">
        <f t="shared" ref="E77:E85" si="8">D77</f>
        <v>40000</v>
      </c>
      <c r="F77" s="34"/>
      <c r="G77" s="13"/>
    </row>
    <row r="78" spans="1:8" x14ac:dyDescent="0.25">
      <c r="A78" s="53" t="s">
        <v>239</v>
      </c>
      <c r="B78" s="14">
        <f t="shared" ref="B78:B85" si="9">B11</f>
        <v>400</v>
      </c>
      <c r="C78" s="14">
        <v>80</v>
      </c>
      <c r="D78" s="55">
        <f t="shared" si="7"/>
        <v>32000</v>
      </c>
      <c r="E78" s="34">
        <f t="shared" si="8"/>
        <v>32000</v>
      </c>
      <c r="F78" s="34"/>
      <c r="G78" s="13"/>
    </row>
    <row r="79" spans="1:8" x14ac:dyDescent="0.25">
      <c r="A79" s="53" t="s">
        <v>247</v>
      </c>
      <c r="B79" s="14">
        <f t="shared" si="9"/>
        <v>150</v>
      </c>
      <c r="C79" s="14">
        <v>80</v>
      </c>
      <c r="D79" s="55">
        <f t="shared" ref="D79" si="10">SUM(B79*C79)</f>
        <v>12000</v>
      </c>
      <c r="E79" s="34">
        <f t="shared" si="8"/>
        <v>12000</v>
      </c>
      <c r="F79" s="34"/>
      <c r="G79" s="13"/>
    </row>
    <row r="80" spans="1:8" x14ac:dyDescent="0.25">
      <c r="A80" s="53" t="s">
        <v>241</v>
      </c>
      <c r="B80" s="14">
        <f t="shared" si="9"/>
        <v>1500</v>
      </c>
      <c r="C80" s="14">
        <v>80</v>
      </c>
      <c r="D80" s="55">
        <f t="shared" si="7"/>
        <v>120000</v>
      </c>
      <c r="E80" s="34">
        <f t="shared" si="8"/>
        <v>120000</v>
      </c>
      <c r="F80" s="34"/>
      <c r="G80" s="13"/>
    </row>
    <row r="81" spans="1:7" x14ac:dyDescent="0.25">
      <c r="A81" s="53" t="s">
        <v>242</v>
      </c>
      <c r="B81" s="14">
        <f t="shared" si="9"/>
        <v>800</v>
      </c>
      <c r="C81" s="14">
        <v>80</v>
      </c>
      <c r="D81" s="55">
        <f t="shared" si="7"/>
        <v>64000</v>
      </c>
      <c r="E81" s="34">
        <f t="shared" si="8"/>
        <v>64000</v>
      </c>
      <c r="F81" s="34"/>
      <c r="G81" s="13"/>
    </row>
    <row r="82" spans="1:7" x14ac:dyDescent="0.25">
      <c r="A82" s="53" t="s">
        <v>243</v>
      </c>
      <c r="B82" s="14">
        <f t="shared" si="9"/>
        <v>1000</v>
      </c>
      <c r="C82" s="14">
        <v>80</v>
      </c>
      <c r="D82" s="55">
        <f t="shared" si="7"/>
        <v>80000</v>
      </c>
      <c r="E82" s="34">
        <f t="shared" si="8"/>
        <v>80000</v>
      </c>
      <c r="F82" s="34"/>
      <c r="G82" s="13"/>
    </row>
    <row r="83" spans="1:7" x14ac:dyDescent="0.25">
      <c r="A83" s="53" t="s">
        <v>244</v>
      </c>
      <c r="B83" s="14">
        <f t="shared" si="9"/>
        <v>300</v>
      </c>
      <c r="C83" s="14">
        <v>80</v>
      </c>
      <c r="D83" s="55">
        <f t="shared" si="7"/>
        <v>24000</v>
      </c>
      <c r="E83" s="34">
        <f t="shared" si="8"/>
        <v>24000</v>
      </c>
      <c r="F83" s="34"/>
      <c r="G83" s="13"/>
    </row>
    <row r="84" spans="1:7" x14ac:dyDescent="0.25">
      <c r="A84" s="53" t="s">
        <v>240</v>
      </c>
      <c r="B84" s="14">
        <f t="shared" si="9"/>
        <v>250</v>
      </c>
      <c r="C84" s="14">
        <v>80</v>
      </c>
      <c r="D84" s="55">
        <f t="shared" si="7"/>
        <v>20000</v>
      </c>
      <c r="E84" s="34">
        <f t="shared" si="8"/>
        <v>20000</v>
      </c>
      <c r="F84" s="34"/>
      <c r="G84" s="13"/>
    </row>
    <row r="85" spans="1:7" ht="13.8" thickBot="1" x14ac:dyDescent="0.3">
      <c r="A85" s="53" t="s">
        <v>62</v>
      </c>
      <c r="B85" s="108">
        <f t="shared" si="9"/>
        <v>100</v>
      </c>
      <c r="C85" s="14">
        <v>80</v>
      </c>
      <c r="D85" s="55">
        <f t="shared" si="7"/>
        <v>8000</v>
      </c>
      <c r="E85" s="34">
        <f t="shared" si="8"/>
        <v>8000</v>
      </c>
      <c r="F85" s="34"/>
      <c r="G85" s="13"/>
    </row>
    <row r="86" spans="1:7" ht="13.8" thickTop="1" x14ac:dyDescent="0.25">
      <c r="A86" s="16" t="s">
        <v>249</v>
      </c>
      <c r="B86" s="58">
        <v>5</v>
      </c>
      <c r="C86" s="14"/>
      <c r="D86" s="55">
        <v>25000</v>
      </c>
      <c r="E86" s="34">
        <v>25000</v>
      </c>
      <c r="F86" s="34"/>
      <c r="G86" s="13"/>
    </row>
    <row r="87" spans="1:7" x14ac:dyDescent="0.25">
      <c r="A87" s="16"/>
      <c r="B87" s="58"/>
      <c r="C87" s="14"/>
      <c r="D87" s="55"/>
      <c r="E87" s="34"/>
      <c r="F87" s="34"/>
      <c r="G87" s="13"/>
    </row>
    <row r="88" spans="1:7" x14ac:dyDescent="0.25">
      <c r="A88" s="26" t="s">
        <v>7</v>
      </c>
      <c r="B88" s="14"/>
      <c r="C88" s="14"/>
      <c r="D88" s="55"/>
      <c r="E88" s="34"/>
      <c r="F88" s="34"/>
    </row>
    <row r="89" spans="1:7" x14ac:dyDescent="0.25">
      <c r="A89" s="53" t="s">
        <v>81</v>
      </c>
      <c r="B89" s="14">
        <f>B21</f>
        <v>50</v>
      </c>
      <c r="C89" s="14">
        <v>400</v>
      </c>
      <c r="D89" s="55">
        <f t="shared" ref="D89:D97" si="11">SUM(B89*C89)</f>
        <v>20000</v>
      </c>
      <c r="E89" s="34">
        <f t="shared" ref="E89:E97" si="12">D89</f>
        <v>20000</v>
      </c>
      <c r="F89" s="34"/>
    </row>
    <row r="90" spans="1:7" x14ac:dyDescent="0.25">
      <c r="A90" s="53" t="s">
        <v>82</v>
      </c>
      <c r="B90" s="14">
        <f>B22</f>
        <v>50</v>
      </c>
      <c r="C90" s="14">
        <v>400</v>
      </c>
      <c r="D90" s="55">
        <f t="shared" si="11"/>
        <v>20000</v>
      </c>
      <c r="E90" s="34">
        <f t="shared" si="12"/>
        <v>20000</v>
      </c>
      <c r="F90" s="34"/>
    </row>
    <row r="91" spans="1:7" x14ac:dyDescent="0.25">
      <c r="A91" s="53" t="s">
        <v>248</v>
      </c>
      <c r="B91" s="14">
        <v>20</v>
      </c>
      <c r="C91" s="14">
        <v>300</v>
      </c>
      <c r="D91" s="55">
        <f t="shared" ref="D91" si="13">SUM(B91*C91)</f>
        <v>6000</v>
      </c>
      <c r="E91" s="34">
        <f t="shared" si="12"/>
        <v>6000</v>
      </c>
      <c r="F91" s="34"/>
    </row>
    <row r="92" spans="1:7" x14ac:dyDescent="0.25">
      <c r="A92" s="53" t="s">
        <v>83</v>
      </c>
      <c r="B92" s="14">
        <f t="shared" ref="B92:B97" si="14">B23</f>
        <v>200</v>
      </c>
      <c r="C92" s="14">
        <v>360</v>
      </c>
      <c r="D92" s="55">
        <f t="shared" si="11"/>
        <v>72000</v>
      </c>
      <c r="E92" s="34">
        <f t="shared" si="12"/>
        <v>72000</v>
      </c>
      <c r="F92" s="34"/>
    </row>
    <row r="93" spans="1:7" x14ac:dyDescent="0.25">
      <c r="A93" s="53" t="s">
        <v>84</v>
      </c>
      <c r="B93" s="14">
        <f t="shared" si="14"/>
        <v>100</v>
      </c>
      <c r="C93" s="14">
        <v>360</v>
      </c>
      <c r="D93" s="55">
        <f t="shared" si="11"/>
        <v>36000</v>
      </c>
      <c r="E93" s="34">
        <f t="shared" si="12"/>
        <v>36000</v>
      </c>
      <c r="F93" s="34"/>
    </row>
    <row r="94" spans="1:7" x14ac:dyDescent="0.25">
      <c r="A94" s="53" t="s">
        <v>41</v>
      </c>
      <c r="B94" s="14">
        <f t="shared" si="14"/>
        <v>150</v>
      </c>
      <c r="C94" s="14">
        <v>260</v>
      </c>
      <c r="D94" s="55">
        <f t="shared" si="11"/>
        <v>39000</v>
      </c>
      <c r="E94" s="34">
        <f t="shared" si="12"/>
        <v>39000</v>
      </c>
      <c r="F94" s="34"/>
    </row>
    <row r="95" spans="1:7" x14ac:dyDescent="0.25">
      <c r="A95" s="53" t="s">
        <v>42</v>
      </c>
      <c r="B95" s="14">
        <f t="shared" si="14"/>
        <v>50</v>
      </c>
      <c r="C95" s="14">
        <v>300</v>
      </c>
      <c r="D95" s="55">
        <f t="shared" si="11"/>
        <v>15000</v>
      </c>
      <c r="E95" s="34">
        <f t="shared" si="12"/>
        <v>15000</v>
      </c>
      <c r="F95" s="34"/>
    </row>
    <row r="96" spans="1:7" x14ac:dyDescent="0.25">
      <c r="A96" s="53" t="s">
        <v>43</v>
      </c>
      <c r="B96" s="14">
        <f t="shared" si="14"/>
        <v>30</v>
      </c>
      <c r="C96" s="14">
        <v>300</v>
      </c>
      <c r="D96" s="55">
        <f t="shared" si="11"/>
        <v>9000</v>
      </c>
      <c r="E96" s="34">
        <f t="shared" si="12"/>
        <v>9000</v>
      </c>
      <c r="F96" s="34"/>
    </row>
    <row r="97" spans="1:7" x14ac:dyDescent="0.25">
      <c r="A97" s="53" t="s">
        <v>62</v>
      </c>
      <c r="B97" s="14">
        <f t="shared" si="14"/>
        <v>40</v>
      </c>
      <c r="C97" s="14">
        <v>100</v>
      </c>
      <c r="D97" s="55">
        <f t="shared" si="11"/>
        <v>4000</v>
      </c>
      <c r="E97" s="34">
        <f t="shared" si="12"/>
        <v>4000</v>
      </c>
      <c r="F97" s="34"/>
    </row>
    <row r="98" spans="1:7" x14ac:dyDescent="0.25">
      <c r="A98" s="16"/>
      <c r="B98" s="5"/>
      <c r="C98" s="86"/>
      <c r="D98" s="61"/>
      <c r="E98" s="34"/>
      <c r="F98" s="34"/>
    </row>
    <row r="99" spans="1:7" x14ac:dyDescent="0.25">
      <c r="A99" s="18" t="s">
        <v>47</v>
      </c>
      <c r="B99" s="5" t="s">
        <v>38</v>
      </c>
      <c r="C99" s="87" t="s">
        <v>27</v>
      </c>
      <c r="D99" s="62" t="s">
        <v>185</v>
      </c>
      <c r="E99" s="34"/>
      <c r="F99" s="34"/>
      <c r="G99" s="3">
        <f>SUM(E100:E110)</f>
        <v>296640</v>
      </c>
    </row>
    <row r="100" spans="1:7" x14ac:dyDescent="0.25">
      <c r="A100" s="53" t="s">
        <v>89</v>
      </c>
      <c r="B100" s="14">
        <f>B6</f>
        <v>130</v>
      </c>
      <c r="C100" s="14">
        <v>8</v>
      </c>
      <c r="D100" s="55">
        <v>6</v>
      </c>
      <c r="E100" s="34">
        <f>SUM(B100*C100*D100)</f>
        <v>6240</v>
      </c>
      <c r="F100" s="34"/>
    </row>
    <row r="101" spans="1:7" x14ac:dyDescent="0.25">
      <c r="A101" s="53" t="s">
        <v>209</v>
      </c>
      <c r="B101" s="14"/>
      <c r="C101" s="14"/>
      <c r="D101" s="55">
        <v>0</v>
      </c>
      <c r="E101" s="34">
        <v>0</v>
      </c>
      <c r="F101" s="34"/>
    </row>
    <row r="102" spans="1:7" x14ac:dyDescent="0.25">
      <c r="A102" s="53" t="s">
        <v>56</v>
      </c>
      <c r="B102" s="14">
        <f>B40</f>
        <v>50</v>
      </c>
      <c r="C102" s="14"/>
      <c r="D102" s="55">
        <v>0</v>
      </c>
      <c r="E102" s="34">
        <v>0</v>
      </c>
      <c r="F102" s="34"/>
    </row>
    <row r="103" spans="1:7" x14ac:dyDescent="0.25">
      <c r="A103" s="53" t="s">
        <v>63</v>
      </c>
      <c r="B103" s="14">
        <v>5000</v>
      </c>
      <c r="C103" s="14">
        <v>8</v>
      </c>
      <c r="D103" s="55">
        <v>6</v>
      </c>
      <c r="E103" s="34">
        <f t="shared" ref="E103:E110" si="15">SUM(B103*C103*D103)</f>
        <v>240000</v>
      </c>
      <c r="F103" s="34"/>
    </row>
    <row r="104" spans="1:7" x14ac:dyDescent="0.25">
      <c r="A104" s="53" t="s">
        <v>90</v>
      </c>
      <c r="B104" s="14">
        <f>B29</f>
        <v>670</v>
      </c>
      <c r="C104" s="14">
        <v>8</v>
      </c>
      <c r="D104" s="55">
        <v>6</v>
      </c>
      <c r="E104" s="34">
        <f t="shared" si="15"/>
        <v>32160</v>
      </c>
      <c r="F104" s="34"/>
    </row>
    <row r="105" spans="1:7" x14ac:dyDescent="0.25">
      <c r="A105" s="53" t="s">
        <v>57</v>
      </c>
      <c r="B105" s="14">
        <f>B31</f>
        <v>250</v>
      </c>
      <c r="C105" s="14">
        <v>8</v>
      </c>
      <c r="D105" s="55">
        <v>6</v>
      </c>
      <c r="E105" s="34">
        <f t="shared" si="15"/>
        <v>12000</v>
      </c>
      <c r="F105" s="34"/>
    </row>
    <row r="106" spans="1:7" x14ac:dyDescent="0.25">
      <c r="A106" s="53" t="s">
        <v>67</v>
      </c>
      <c r="B106" s="14">
        <f>B32</f>
        <v>50</v>
      </c>
      <c r="C106" s="14"/>
      <c r="D106" s="55">
        <v>0</v>
      </c>
      <c r="E106" s="34">
        <v>0</v>
      </c>
      <c r="F106" s="34"/>
    </row>
    <row r="107" spans="1:7" x14ac:dyDescent="0.25">
      <c r="A107" s="53" t="s">
        <v>226</v>
      </c>
      <c r="B107" s="14">
        <v>50</v>
      </c>
      <c r="C107" s="14">
        <v>8</v>
      </c>
      <c r="D107" s="55">
        <v>6</v>
      </c>
      <c r="E107" s="34">
        <f t="shared" si="15"/>
        <v>2400</v>
      </c>
      <c r="F107" s="34"/>
    </row>
    <row r="108" spans="1:7" x14ac:dyDescent="0.25">
      <c r="A108" s="53" t="s">
        <v>207</v>
      </c>
      <c r="B108" s="14">
        <f>B41</f>
        <v>150</v>
      </c>
      <c r="C108" s="14"/>
      <c r="D108" s="55"/>
      <c r="E108" s="34">
        <f t="shared" si="15"/>
        <v>0</v>
      </c>
      <c r="F108" s="34"/>
    </row>
    <row r="109" spans="1:7" x14ac:dyDescent="0.25">
      <c r="A109" s="53" t="s">
        <v>215</v>
      </c>
      <c r="B109" s="14">
        <f>B38</f>
        <v>80</v>
      </c>
      <c r="C109" s="14">
        <v>8</v>
      </c>
      <c r="D109" s="55">
        <v>6</v>
      </c>
      <c r="E109" s="34">
        <f t="shared" si="15"/>
        <v>3840</v>
      </c>
      <c r="F109" s="34"/>
    </row>
    <row r="110" spans="1:7" x14ac:dyDescent="0.25">
      <c r="A110" s="53" t="s">
        <v>62</v>
      </c>
      <c r="B110" s="14">
        <v>0</v>
      </c>
      <c r="C110" s="14"/>
      <c r="D110" s="55"/>
      <c r="E110" s="34">
        <f t="shared" si="15"/>
        <v>0</v>
      </c>
      <c r="F110" s="34"/>
    </row>
    <row r="111" spans="1:7" x14ac:dyDescent="0.25">
      <c r="A111" s="16"/>
      <c r="B111" s="14"/>
      <c r="C111" s="14"/>
      <c r="D111" s="55"/>
      <c r="E111" s="34"/>
      <c r="F111" s="34"/>
    </row>
    <row r="112" spans="1:7" x14ac:dyDescent="0.25">
      <c r="A112" s="28" t="s">
        <v>48</v>
      </c>
      <c r="B112" s="14"/>
      <c r="C112" s="14"/>
      <c r="D112" s="55"/>
      <c r="E112" s="35"/>
      <c r="F112" s="35"/>
      <c r="G112" s="3">
        <f>SUM(E113)</f>
        <v>50000</v>
      </c>
    </row>
    <row r="113" spans="1:9" x14ac:dyDescent="0.25">
      <c r="A113" s="53" t="s">
        <v>91</v>
      </c>
      <c r="B113" s="14">
        <v>2000</v>
      </c>
      <c r="C113" s="14">
        <v>25</v>
      </c>
      <c r="D113" s="55">
        <f t="shared" ref="D113:D114" si="16">SUM(B113*C113)</f>
        <v>50000</v>
      </c>
      <c r="E113" s="34">
        <f t="shared" ref="E113:E114" si="17">D113</f>
        <v>50000</v>
      </c>
      <c r="F113" s="34"/>
    </row>
    <row r="114" spans="1:9" x14ac:dyDescent="0.25">
      <c r="A114" s="54" t="s">
        <v>92</v>
      </c>
      <c r="B114" s="14">
        <v>1000</v>
      </c>
      <c r="C114" s="14">
        <v>2</v>
      </c>
      <c r="D114" s="55">
        <f t="shared" si="16"/>
        <v>2000</v>
      </c>
      <c r="E114" s="34">
        <f t="shared" si="17"/>
        <v>2000</v>
      </c>
      <c r="F114" s="34"/>
    </row>
    <row r="115" spans="1:9" x14ac:dyDescent="0.25">
      <c r="A115" s="42"/>
      <c r="B115" s="14"/>
      <c r="C115" s="14"/>
      <c r="D115" s="55"/>
      <c r="E115" s="35"/>
      <c r="F115" s="35"/>
    </row>
    <row r="116" spans="1:9" x14ac:dyDescent="0.25">
      <c r="A116" s="28" t="s">
        <v>49</v>
      </c>
      <c r="B116" s="14"/>
      <c r="C116" s="14"/>
      <c r="D116" s="55"/>
      <c r="E116" s="35"/>
      <c r="F116" s="35"/>
      <c r="G116" s="3">
        <f>SUM(E119:E125)</f>
        <v>65080</v>
      </c>
    </row>
    <row r="117" spans="1:9" x14ac:dyDescent="0.25">
      <c r="A117" s="30" t="s">
        <v>50</v>
      </c>
      <c r="B117" s="14"/>
      <c r="C117" s="14"/>
      <c r="D117" s="55"/>
      <c r="E117" s="35"/>
      <c r="F117" s="35"/>
    </row>
    <row r="118" spans="1:9" x14ac:dyDescent="0.25">
      <c r="A118" s="30" t="s">
        <v>51</v>
      </c>
      <c r="B118" s="14"/>
      <c r="C118" s="14"/>
      <c r="D118" s="55"/>
      <c r="E118" s="35"/>
      <c r="F118" s="35"/>
    </row>
    <row r="119" spans="1:9" x14ac:dyDescent="0.25">
      <c r="A119" s="30" t="s">
        <v>28</v>
      </c>
      <c r="B119" s="14">
        <v>300</v>
      </c>
      <c r="C119" s="14">
        <v>75</v>
      </c>
      <c r="D119" s="55">
        <f t="shared" ref="D119" si="18">SUM(B119*C119)</f>
        <v>22500</v>
      </c>
      <c r="E119" s="34">
        <f t="shared" ref="E119" si="19">D119</f>
        <v>22500</v>
      </c>
      <c r="F119" s="34"/>
    </row>
    <row r="120" spans="1:9" x14ac:dyDescent="0.25">
      <c r="A120" s="30"/>
      <c r="B120" s="14"/>
      <c r="C120" s="14"/>
      <c r="D120" s="55"/>
      <c r="E120" s="35"/>
      <c r="F120" s="35"/>
    </row>
    <row r="121" spans="1:9" x14ac:dyDescent="0.25">
      <c r="A121" s="28" t="s">
        <v>220</v>
      </c>
      <c r="B121" s="14"/>
      <c r="C121" s="14"/>
      <c r="D121" s="55"/>
      <c r="E121" s="35">
        <v>7580</v>
      </c>
      <c r="F121" s="35"/>
    </row>
    <row r="122" spans="1:9" x14ac:dyDescent="0.25">
      <c r="A122" s="30"/>
      <c r="B122" s="14"/>
      <c r="C122" s="14"/>
      <c r="D122" s="55"/>
      <c r="E122" s="35"/>
      <c r="F122" s="35"/>
    </row>
    <row r="123" spans="1:9" x14ac:dyDescent="0.25">
      <c r="A123" s="28" t="s">
        <v>39</v>
      </c>
      <c r="B123" s="14"/>
      <c r="C123" s="14"/>
      <c r="D123" s="55"/>
      <c r="E123" s="35">
        <v>35000</v>
      </c>
      <c r="F123" s="35"/>
    </row>
    <row r="124" spans="1:9" x14ac:dyDescent="0.25">
      <c r="A124" s="28"/>
      <c r="B124" s="29"/>
      <c r="C124" s="88"/>
      <c r="D124" s="63"/>
      <c r="E124" s="35"/>
      <c r="F124" s="35"/>
    </row>
    <row r="125" spans="1:9" x14ac:dyDescent="0.25">
      <c r="A125" s="28" t="s">
        <v>52</v>
      </c>
      <c r="B125" s="29"/>
      <c r="C125" s="88"/>
      <c r="D125" s="63"/>
      <c r="E125" s="35"/>
      <c r="F125" s="35"/>
    </row>
    <row r="126" spans="1:9" ht="13.8" thickBot="1" x14ac:dyDescent="0.3">
      <c r="A126" s="19"/>
      <c r="B126" s="20"/>
      <c r="C126" s="89"/>
      <c r="D126" s="64"/>
      <c r="E126" s="36"/>
      <c r="F126" s="36"/>
      <c r="I126" s="3">
        <f>H127-E127</f>
        <v>-2133720</v>
      </c>
    </row>
    <row r="127" spans="1:9" ht="13.8" thickBot="1" x14ac:dyDescent="0.3">
      <c r="A127" s="109" t="s">
        <v>1</v>
      </c>
      <c r="B127" s="110"/>
      <c r="C127" s="110"/>
      <c r="D127" s="111"/>
      <c r="E127" s="98">
        <f>SUM(E48:E126)</f>
        <v>2133720</v>
      </c>
      <c r="F127" s="98">
        <f>SUM(F52:F126)</f>
        <v>0</v>
      </c>
      <c r="G127" s="3"/>
    </row>
    <row r="129" spans="1:6" ht="13.8" thickBot="1" x14ac:dyDescent="0.3"/>
    <row r="130" spans="1:6" s="2" customFormat="1" ht="13.8" thickBot="1" x14ac:dyDescent="0.3">
      <c r="A130" s="9" t="s">
        <v>32</v>
      </c>
      <c r="B130" s="115" t="s">
        <v>21</v>
      </c>
      <c r="C130" s="116"/>
      <c r="D130" s="117"/>
      <c r="E130" s="37" t="s">
        <v>18</v>
      </c>
      <c r="F130" s="37"/>
    </row>
    <row r="131" spans="1:6" x14ac:dyDescent="0.25">
      <c r="A131" s="25"/>
      <c r="B131" s="49"/>
      <c r="C131" s="90"/>
      <c r="D131" s="65"/>
      <c r="E131" s="38"/>
      <c r="F131" s="38"/>
    </row>
    <row r="132" spans="1:6" x14ac:dyDescent="0.25">
      <c r="A132" s="50" t="s">
        <v>180</v>
      </c>
      <c r="B132" s="7"/>
      <c r="C132" s="86"/>
      <c r="D132" s="66"/>
      <c r="E132" s="43"/>
      <c r="F132" s="43"/>
    </row>
    <row r="133" spans="1:6" x14ac:dyDescent="0.25">
      <c r="A133" s="41" t="s">
        <v>93</v>
      </c>
      <c r="B133" s="7"/>
      <c r="C133" s="85"/>
      <c r="D133" s="66"/>
      <c r="E133" s="43">
        <v>4000</v>
      </c>
      <c r="F133" s="43">
        <v>4000</v>
      </c>
    </row>
    <row r="134" spans="1:6" x14ac:dyDescent="0.25">
      <c r="A134" s="45"/>
      <c r="B134" s="7"/>
      <c r="C134" s="85"/>
      <c r="D134" s="66"/>
      <c r="E134" s="43"/>
      <c r="F134" s="43"/>
    </row>
    <row r="135" spans="1:6" x14ac:dyDescent="0.25">
      <c r="A135" s="50" t="s">
        <v>181</v>
      </c>
      <c r="B135" s="7"/>
      <c r="C135" s="85"/>
      <c r="D135" s="66"/>
      <c r="E135" s="43"/>
      <c r="F135" s="43"/>
    </row>
    <row r="136" spans="1:6" x14ac:dyDescent="0.25">
      <c r="A136" s="41" t="s">
        <v>228</v>
      </c>
      <c r="B136" s="7"/>
      <c r="C136" s="85"/>
      <c r="D136" s="66"/>
      <c r="E136" s="104">
        <v>1000</v>
      </c>
      <c r="F136" s="101">
        <v>1000</v>
      </c>
    </row>
    <row r="137" spans="1:6" x14ac:dyDescent="0.25">
      <c r="A137" s="41" t="s">
        <v>229</v>
      </c>
      <c r="B137" s="7"/>
      <c r="C137" s="85"/>
      <c r="D137" s="66"/>
      <c r="E137" s="104">
        <v>1000</v>
      </c>
      <c r="F137" s="101">
        <v>1000</v>
      </c>
    </row>
    <row r="138" spans="1:6" x14ac:dyDescent="0.25">
      <c r="A138" s="41" t="s">
        <v>230</v>
      </c>
      <c r="B138" s="7"/>
      <c r="C138" s="85"/>
      <c r="D138" s="66"/>
      <c r="E138" s="101"/>
      <c r="F138" s="101"/>
    </row>
    <row r="139" spans="1:6" x14ac:dyDescent="0.25">
      <c r="A139" s="45"/>
      <c r="B139" s="7"/>
      <c r="C139" s="85"/>
      <c r="D139" s="66"/>
      <c r="E139" s="43"/>
      <c r="F139" s="43"/>
    </row>
    <row r="140" spans="1:6" x14ac:dyDescent="0.25">
      <c r="A140" s="50" t="s">
        <v>97</v>
      </c>
      <c r="B140" s="7"/>
      <c r="C140" s="85"/>
      <c r="D140" s="66"/>
      <c r="E140" s="43"/>
      <c r="F140" s="43"/>
    </row>
    <row r="141" spans="1:6" x14ac:dyDescent="0.25">
      <c r="A141" s="41" t="s">
        <v>98</v>
      </c>
      <c r="B141" s="7"/>
      <c r="C141" s="85"/>
      <c r="D141" s="66"/>
      <c r="E141" s="43">
        <v>1000</v>
      </c>
      <c r="F141" s="43">
        <v>1000</v>
      </c>
    </row>
    <row r="142" spans="1:6" x14ac:dyDescent="0.25">
      <c r="A142" s="41" t="s">
        <v>99</v>
      </c>
      <c r="B142" s="7"/>
      <c r="C142" s="85"/>
      <c r="D142" s="66"/>
      <c r="E142" s="43">
        <v>500</v>
      </c>
      <c r="F142" s="43">
        <v>500</v>
      </c>
    </row>
    <row r="143" spans="1:6" x14ac:dyDescent="0.25">
      <c r="A143" s="41" t="s">
        <v>100</v>
      </c>
      <c r="B143" s="7"/>
      <c r="C143" s="85"/>
      <c r="D143" s="66"/>
      <c r="E143" s="43">
        <v>500</v>
      </c>
      <c r="F143" s="43">
        <v>500</v>
      </c>
    </row>
    <row r="144" spans="1:6" x14ac:dyDescent="0.25">
      <c r="A144" s="46"/>
      <c r="B144" s="7"/>
      <c r="C144" s="85"/>
      <c r="D144" s="66"/>
      <c r="E144" s="43"/>
      <c r="F144" s="43"/>
    </row>
    <row r="145" spans="1:6" x14ac:dyDescent="0.25">
      <c r="A145" s="50" t="s">
        <v>182</v>
      </c>
      <c r="B145" s="7"/>
      <c r="C145" s="85"/>
      <c r="D145" s="66"/>
      <c r="E145" s="43"/>
      <c r="F145" s="43"/>
    </row>
    <row r="146" spans="1:6" x14ac:dyDescent="0.25">
      <c r="A146" s="50"/>
      <c r="B146" s="7"/>
      <c r="C146" s="85"/>
      <c r="D146" s="66"/>
      <c r="E146" s="43"/>
      <c r="F146" s="43"/>
    </row>
    <row r="147" spans="1:6" x14ac:dyDescent="0.25">
      <c r="A147" s="47" t="s">
        <v>101</v>
      </c>
      <c r="B147" s="7"/>
      <c r="C147" s="85"/>
      <c r="D147" s="66"/>
      <c r="E147" s="43"/>
      <c r="F147" s="43"/>
    </row>
    <row r="148" spans="1:6" x14ac:dyDescent="0.25">
      <c r="A148" s="41" t="s">
        <v>102</v>
      </c>
      <c r="B148" s="7"/>
      <c r="C148" s="85"/>
      <c r="D148" s="66"/>
      <c r="E148" s="95">
        <v>5000</v>
      </c>
      <c r="F148" s="78">
        <v>5000</v>
      </c>
    </row>
    <row r="149" spans="1:6" x14ac:dyDescent="0.25">
      <c r="A149" s="41" t="s">
        <v>103</v>
      </c>
      <c r="B149" s="7"/>
      <c r="C149" s="85"/>
      <c r="D149" s="66"/>
      <c r="E149" s="95">
        <v>3000</v>
      </c>
      <c r="F149" s="78">
        <v>3000</v>
      </c>
    </row>
    <row r="150" spans="1:6" x14ac:dyDescent="0.25">
      <c r="A150" s="41" t="s">
        <v>104</v>
      </c>
      <c r="B150" s="7"/>
      <c r="C150" s="85"/>
      <c r="D150" s="66"/>
      <c r="E150" s="95">
        <v>5000</v>
      </c>
      <c r="F150" s="78">
        <v>5000</v>
      </c>
    </row>
    <row r="151" spans="1:6" x14ac:dyDescent="0.25">
      <c r="A151" s="41" t="s">
        <v>105</v>
      </c>
      <c r="B151" s="7"/>
      <c r="C151" s="85"/>
      <c r="D151" s="66"/>
      <c r="E151" s="95">
        <v>5000</v>
      </c>
      <c r="F151" s="78">
        <v>5000</v>
      </c>
    </row>
    <row r="152" spans="1:6" x14ac:dyDescent="0.25">
      <c r="A152" s="41" t="s">
        <v>106</v>
      </c>
      <c r="B152" s="7"/>
      <c r="C152" s="85"/>
      <c r="D152" s="66"/>
      <c r="E152" s="95">
        <v>8000</v>
      </c>
      <c r="F152" s="78">
        <v>8000</v>
      </c>
    </row>
    <row r="153" spans="1:6" x14ac:dyDescent="0.25">
      <c r="A153" s="41" t="s">
        <v>107</v>
      </c>
      <c r="B153" s="7"/>
      <c r="C153" s="86"/>
      <c r="D153" s="66"/>
      <c r="E153" s="95">
        <v>1000</v>
      </c>
      <c r="F153" s="78">
        <v>1000</v>
      </c>
    </row>
    <row r="154" spans="1:6" x14ac:dyDescent="0.25">
      <c r="A154" s="41" t="s">
        <v>108</v>
      </c>
      <c r="B154" s="7"/>
      <c r="C154" s="85"/>
      <c r="D154" s="66"/>
      <c r="E154" s="95">
        <v>500</v>
      </c>
      <c r="F154" s="78">
        <v>500</v>
      </c>
    </row>
    <row r="155" spans="1:6" x14ac:dyDescent="0.25">
      <c r="A155" s="41" t="s">
        <v>109</v>
      </c>
      <c r="B155" s="7"/>
      <c r="C155" s="85"/>
      <c r="D155" s="66"/>
      <c r="E155" s="95">
        <v>2500</v>
      </c>
      <c r="F155" s="78">
        <v>2500</v>
      </c>
    </row>
    <row r="156" spans="1:6" x14ac:dyDescent="0.25">
      <c r="A156" s="45"/>
      <c r="B156" s="7"/>
      <c r="C156" s="85"/>
      <c r="D156" s="66"/>
      <c r="E156" s="43"/>
      <c r="F156" s="43"/>
    </row>
    <row r="157" spans="1:6" x14ac:dyDescent="0.25">
      <c r="A157" s="47" t="s">
        <v>110</v>
      </c>
      <c r="B157" s="7"/>
      <c r="C157" s="85"/>
      <c r="D157" s="66"/>
      <c r="E157" s="43"/>
      <c r="F157" s="43"/>
    </row>
    <row r="158" spans="1:6" x14ac:dyDescent="0.25">
      <c r="A158" s="41" t="s">
        <v>111</v>
      </c>
      <c r="B158" s="7"/>
      <c r="C158" s="85"/>
      <c r="D158" s="66"/>
      <c r="E158" s="43">
        <v>1000</v>
      </c>
      <c r="F158" s="43"/>
    </row>
    <row r="159" spans="1:6" x14ac:dyDescent="0.25">
      <c r="A159" s="41" t="s">
        <v>112</v>
      </c>
      <c r="B159" s="7"/>
      <c r="C159" s="86"/>
      <c r="D159" s="66"/>
      <c r="E159" s="43">
        <v>2000</v>
      </c>
      <c r="F159" s="43"/>
    </row>
    <row r="160" spans="1:6" x14ac:dyDescent="0.25">
      <c r="A160" s="41" t="s">
        <v>113</v>
      </c>
      <c r="B160" s="7"/>
      <c r="C160" s="91"/>
      <c r="D160" s="66"/>
      <c r="E160" s="43">
        <v>1000</v>
      </c>
      <c r="F160" s="43"/>
    </row>
    <row r="161" spans="1:6" x14ac:dyDescent="0.25">
      <c r="A161" s="45"/>
      <c r="B161" s="5"/>
      <c r="C161" s="91"/>
      <c r="D161" s="66"/>
      <c r="E161" s="43"/>
      <c r="F161" s="43"/>
    </row>
    <row r="162" spans="1:6" x14ac:dyDescent="0.25">
      <c r="A162" s="47" t="s">
        <v>8</v>
      </c>
      <c r="B162" s="7"/>
      <c r="C162" s="91"/>
      <c r="D162" s="66"/>
      <c r="E162" s="43"/>
      <c r="F162" s="43"/>
    </row>
    <row r="163" spans="1:6" x14ac:dyDescent="0.25">
      <c r="A163" s="51" t="s">
        <v>114</v>
      </c>
      <c r="B163" s="7"/>
      <c r="C163" s="91"/>
      <c r="D163" s="66"/>
      <c r="E163" s="95">
        <v>24000</v>
      </c>
      <c r="F163" s="78">
        <v>24000</v>
      </c>
    </row>
    <row r="164" spans="1:6" x14ac:dyDescent="0.25">
      <c r="A164" s="51" t="s">
        <v>115</v>
      </c>
      <c r="B164" s="7"/>
      <c r="C164" s="91"/>
      <c r="D164" s="66"/>
      <c r="E164" s="95">
        <v>24000</v>
      </c>
      <c r="F164" s="78">
        <v>24000</v>
      </c>
    </row>
    <row r="165" spans="1:6" x14ac:dyDescent="0.25">
      <c r="A165" s="51" t="s">
        <v>171</v>
      </c>
      <c r="B165" s="7"/>
      <c r="C165" s="91"/>
      <c r="D165" s="66"/>
      <c r="E165" s="95">
        <v>24000</v>
      </c>
      <c r="F165" s="78">
        <v>32000</v>
      </c>
    </row>
    <row r="166" spans="1:6" x14ac:dyDescent="0.25">
      <c r="A166" s="51" t="s">
        <v>170</v>
      </c>
      <c r="B166" s="7"/>
      <c r="C166" s="91"/>
      <c r="D166" s="66"/>
      <c r="E166" s="95">
        <v>24000</v>
      </c>
      <c r="F166" s="78">
        <v>24000</v>
      </c>
    </row>
    <row r="167" spans="1:6" x14ac:dyDescent="0.25">
      <c r="A167" s="51" t="s">
        <v>172</v>
      </c>
      <c r="B167" s="7"/>
      <c r="C167" s="91"/>
      <c r="D167" s="66"/>
      <c r="E167" s="95">
        <v>20000</v>
      </c>
      <c r="F167" s="78">
        <v>20000</v>
      </c>
    </row>
    <row r="168" spans="1:6" x14ac:dyDescent="0.25">
      <c r="A168" s="48"/>
      <c r="B168" s="7"/>
      <c r="C168" s="91"/>
      <c r="D168" s="66"/>
      <c r="E168" s="104"/>
      <c r="F168" s="43"/>
    </row>
    <row r="169" spans="1:6" x14ac:dyDescent="0.25">
      <c r="A169" s="47" t="s">
        <v>94</v>
      </c>
      <c r="B169" s="7"/>
      <c r="C169" s="91"/>
      <c r="D169" s="66"/>
      <c r="E169" s="104"/>
      <c r="F169" s="43"/>
    </row>
    <row r="170" spans="1:6" x14ac:dyDescent="0.25">
      <c r="A170" s="41" t="s">
        <v>116</v>
      </c>
      <c r="B170" s="7"/>
      <c r="C170" s="91"/>
      <c r="D170" s="66"/>
      <c r="E170" s="104">
        <v>3000</v>
      </c>
      <c r="F170" s="101">
        <v>3000</v>
      </c>
    </row>
    <row r="171" spans="1:6" x14ac:dyDescent="0.25">
      <c r="A171" s="41" t="s">
        <v>117</v>
      </c>
      <c r="B171" s="7"/>
      <c r="C171" s="92"/>
      <c r="D171" s="66"/>
      <c r="E171" s="104">
        <v>6000</v>
      </c>
      <c r="F171" s="101">
        <v>6000</v>
      </c>
    </row>
    <row r="172" spans="1:6" x14ac:dyDescent="0.25">
      <c r="A172" s="45"/>
      <c r="B172" s="5"/>
      <c r="C172" s="91"/>
      <c r="D172" s="66"/>
      <c r="E172" s="43"/>
      <c r="F172" s="43"/>
    </row>
    <row r="173" spans="1:6" x14ac:dyDescent="0.25">
      <c r="A173" s="47" t="s">
        <v>9</v>
      </c>
      <c r="B173" s="7"/>
      <c r="C173" s="91"/>
      <c r="D173" s="66"/>
      <c r="E173" s="43"/>
      <c r="F173" s="43"/>
    </row>
    <row r="174" spans="1:6" x14ac:dyDescent="0.25">
      <c r="A174" s="41" t="s">
        <v>118</v>
      </c>
      <c r="B174" s="7"/>
      <c r="C174" s="91"/>
      <c r="D174" s="66"/>
      <c r="E174" s="43">
        <v>1000</v>
      </c>
      <c r="F174" s="43"/>
    </row>
    <row r="175" spans="1:6" x14ac:dyDescent="0.25">
      <c r="A175" s="41" t="s">
        <v>119</v>
      </c>
      <c r="B175" s="7"/>
      <c r="C175" s="91"/>
      <c r="D175" s="66"/>
      <c r="E175" s="43">
        <v>1000</v>
      </c>
      <c r="F175" s="43"/>
    </row>
    <row r="176" spans="1:6" x14ac:dyDescent="0.25">
      <c r="A176" s="41" t="s">
        <v>120</v>
      </c>
      <c r="B176" s="7"/>
      <c r="C176" s="91"/>
      <c r="D176" s="66"/>
      <c r="E176" s="43">
        <v>1000</v>
      </c>
      <c r="F176" s="43"/>
    </row>
    <row r="177" spans="1:6" x14ac:dyDescent="0.25">
      <c r="A177" s="41" t="s">
        <v>121</v>
      </c>
      <c r="B177" s="7"/>
      <c r="C177" s="91"/>
      <c r="D177" s="66"/>
      <c r="E177" s="43">
        <v>1000</v>
      </c>
      <c r="F177" s="43"/>
    </row>
    <row r="178" spans="1:6" x14ac:dyDescent="0.25">
      <c r="A178" s="41" t="s">
        <v>122</v>
      </c>
      <c r="B178" s="7"/>
      <c r="C178" s="91"/>
      <c r="D178" s="66"/>
      <c r="E178" s="43">
        <v>1000</v>
      </c>
      <c r="F178" s="43"/>
    </row>
    <row r="179" spans="1:6" x14ac:dyDescent="0.25">
      <c r="A179" s="41" t="s">
        <v>186</v>
      </c>
      <c r="B179" s="7"/>
      <c r="C179" s="91"/>
      <c r="D179" s="66"/>
      <c r="E179" s="43">
        <v>10000</v>
      </c>
      <c r="F179" s="43"/>
    </row>
    <row r="180" spans="1:6" x14ac:dyDescent="0.25">
      <c r="A180" s="41" t="s">
        <v>212</v>
      </c>
      <c r="B180" s="7"/>
      <c r="C180" s="91"/>
      <c r="D180" s="66"/>
      <c r="E180" s="78"/>
      <c r="F180" s="78"/>
    </row>
    <row r="181" spans="1:6" x14ac:dyDescent="0.25">
      <c r="A181" s="41" t="s">
        <v>211</v>
      </c>
      <c r="B181" s="7"/>
      <c r="C181" s="91"/>
      <c r="D181" s="66"/>
      <c r="E181" s="78"/>
      <c r="F181" s="78"/>
    </row>
    <row r="182" spans="1:6" x14ac:dyDescent="0.25">
      <c r="A182" s="45"/>
      <c r="B182" s="7"/>
      <c r="C182" s="91"/>
      <c r="D182" s="66"/>
      <c r="E182" s="43"/>
      <c r="F182" s="43"/>
    </row>
    <row r="183" spans="1:6" x14ac:dyDescent="0.25">
      <c r="A183" s="47" t="s">
        <v>123</v>
      </c>
      <c r="B183" s="7"/>
      <c r="C183" s="91"/>
      <c r="D183" s="66"/>
      <c r="E183" s="43"/>
      <c r="F183" s="43"/>
    </row>
    <row r="184" spans="1:6" x14ac:dyDescent="0.25">
      <c r="A184" s="41" t="s">
        <v>124</v>
      </c>
      <c r="B184" s="7"/>
      <c r="C184" s="91"/>
      <c r="D184" s="66"/>
      <c r="E184" s="43">
        <v>10000</v>
      </c>
      <c r="F184" s="43"/>
    </row>
    <row r="185" spans="1:6" x14ac:dyDescent="0.25">
      <c r="A185" s="41" t="s">
        <v>125</v>
      </c>
      <c r="B185" s="5"/>
      <c r="C185" s="91"/>
      <c r="D185" s="66"/>
      <c r="E185" s="43">
        <v>5000</v>
      </c>
      <c r="F185" s="43"/>
    </row>
    <row r="186" spans="1:6" x14ac:dyDescent="0.25">
      <c r="A186" s="45"/>
      <c r="B186" s="7"/>
      <c r="C186" s="91"/>
      <c r="D186" s="66"/>
      <c r="E186" s="43"/>
      <c r="F186" s="43"/>
    </row>
    <row r="187" spans="1:6" x14ac:dyDescent="0.25">
      <c r="A187" s="47" t="s">
        <v>126</v>
      </c>
      <c r="B187" s="7"/>
      <c r="C187" s="91"/>
      <c r="D187" s="66"/>
      <c r="E187" s="43"/>
      <c r="F187" s="43"/>
    </row>
    <row r="188" spans="1:6" x14ac:dyDescent="0.25">
      <c r="A188" s="41" t="s">
        <v>127</v>
      </c>
      <c r="B188" s="7"/>
      <c r="C188" s="91"/>
      <c r="D188" s="66"/>
      <c r="E188" s="43">
        <v>2000</v>
      </c>
      <c r="F188" s="43"/>
    </row>
    <row r="189" spans="1:6" x14ac:dyDescent="0.25">
      <c r="A189" s="41" t="s">
        <v>128</v>
      </c>
      <c r="B189" s="7"/>
      <c r="C189" s="91"/>
      <c r="D189" s="66"/>
      <c r="E189" s="43">
        <v>2000</v>
      </c>
      <c r="F189" s="43"/>
    </row>
    <row r="190" spans="1:6" x14ac:dyDescent="0.25">
      <c r="A190" s="41" t="s">
        <v>129</v>
      </c>
      <c r="B190" s="7">
        <v>6000</v>
      </c>
      <c r="C190" s="91">
        <v>6</v>
      </c>
      <c r="D190" s="66">
        <f t="shared" ref="D190" si="20">SUM(B190*C190)</f>
        <v>36000</v>
      </c>
      <c r="E190" s="43">
        <f t="shared" ref="E190" si="21">D190</f>
        <v>36000</v>
      </c>
      <c r="F190" s="43"/>
    </row>
    <row r="191" spans="1:6" x14ac:dyDescent="0.25">
      <c r="A191" s="45"/>
      <c r="B191" s="7"/>
      <c r="C191" s="91"/>
      <c r="D191" s="66"/>
      <c r="E191" s="43"/>
      <c r="F191" s="43"/>
    </row>
    <row r="192" spans="1:6" x14ac:dyDescent="0.25">
      <c r="A192" s="47" t="s">
        <v>130</v>
      </c>
      <c r="B192" s="7"/>
      <c r="C192" s="91"/>
      <c r="D192" s="66"/>
      <c r="E192" s="43"/>
      <c r="F192" s="43"/>
    </row>
    <row r="193" spans="1:6" x14ac:dyDescent="0.25">
      <c r="A193" s="41" t="s">
        <v>131</v>
      </c>
      <c r="B193" s="7"/>
      <c r="C193" s="91"/>
      <c r="D193" s="66"/>
      <c r="E193" s="43">
        <v>50000</v>
      </c>
      <c r="F193" s="43"/>
    </row>
    <row r="194" spans="1:6" x14ac:dyDescent="0.25">
      <c r="A194" s="41" t="s">
        <v>132</v>
      </c>
      <c r="B194" s="7"/>
      <c r="C194" s="91"/>
      <c r="D194" s="66"/>
      <c r="E194" s="43">
        <v>30000</v>
      </c>
      <c r="F194" s="43"/>
    </row>
    <row r="195" spans="1:6" x14ac:dyDescent="0.25">
      <c r="A195" s="41" t="s">
        <v>133</v>
      </c>
      <c r="B195" s="7"/>
      <c r="C195" s="91"/>
      <c r="D195" s="66"/>
      <c r="E195" s="43">
        <v>10000</v>
      </c>
      <c r="F195" s="43"/>
    </row>
    <row r="196" spans="1:6" x14ac:dyDescent="0.25">
      <c r="A196" s="41" t="s">
        <v>134</v>
      </c>
      <c r="B196" s="7"/>
      <c r="C196" s="91"/>
      <c r="D196" s="66"/>
      <c r="E196" s="43">
        <v>4000</v>
      </c>
      <c r="F196" s="43"/>
    </row>
    <row r="197" spans="1:6" x14ac:dyDescent="0.25">
      <c r="A197" s="41" t="s">
        <v>135</v>
      </c>
      <c r="B197" s="7"/>
      <c r="C197" s="91"/>
      <c r="D197" s="66"/>
      <c r="E197" s="43">
        <v>10000</v>
      </c>
      <c r="F197" s="43"/>
    </row>
    <row r="198" spans="1:6" x14ac:dyDescent="0.25">
      <c r="A198" s="41" t="s">
        <v>136</v>
      </c>
      <c r="B198" s="7"/>
      <c r="C198" s="91"/>
      <c r="D198" s="66"/>
      <c r="E198" s="43">
        <v>6000</v>
      </c>
      <c r="F198" s="43"/>
    </row>
    <row r="199" spans="1:6" x14ac:dyDescent="0.25">
      <c r="A199" s="45"/>
      <c r="B199" s="7"/>
      <c r="C199" s="91"/>
      <c r="D199" s="66"/>
      <c r="E199" s="43"/>
      <c r="F199" s="43"/>
    </row>
    <row r="200" spans="1:6" x14ac:dyDescent="0.25">
      <c r="A200" s="47" t="s">
        <v>173</v>
      </c>
      <c r="B200" s="7"/>
      <c r="C200" s="91"/>
      <c r="D200" s="66"/>
      <c r="E200" s="43"/>
      <c r="F200" s="43"/>
    </row>
    <row r="201" spans="1:6" x14ac:dyDescent="0.25">
      <c r="A201" s="41" t="s">
        <v>95</v>
      </c>
      <c r="B201" s="7"/>
      <c r="C201" s="91"/>
      <c r="D201" s="66"/>
      <c r="E201" s="95">
        <v>5000</v>
      </c>
      <c r="F201" s="95">
        <v>5000</v>
      </c>
    </row>
    <row r="202" spans="1:6" x14ac:dyDescent="0.25">
      <c r="A202" s="41" t="s">
        <v>96</v>
      </c>
      <c r="B202" s="7"/>
      <c r="C202" s="91"/>
      <c r="D202" s="66"/>
      <c r="E202" s="95">
        <v>6000</v>
      </c>
      <c r="F202" s="95">
        <v>6000</v>
      </c>
    </row>
    <row r="203" spans="1:6" x14ac:dyDescent="0.25">
      <c r="A203" s="41" t="s">
        <v>137</v>
      </c>
      <c r="B203" s="7"/>
      <c r="C203" s="91"/>
      <c r="D203" s="66"/>
      <c r="E203" s="95">
        <v>5000</v>
      </c>
      <c r="F203" s="95">
        <v>2000</v>
      </c>
    </row>
    <row r="204" spans="1:6" x14ac:dyDescent="0.25">
      <c r="A204" s="45"/>
      <c r="B204" s="7"/>
      <c r="C204" s="91"/>
      <c r="D204" s="66"/>
      <c r="E204" s="43"/>
      <c r="F204" s="43"/>
    </row>
    <row r="205" spans="1:6" x14ac:dyDescent="0.25">
      <c r="A205" s="21" t="s">
        <v>11</v>
      </c>
      <c r="B205" s="7"/>
      <c r="C205" s="91"/>
      <c r="D205" s="66"/>
      <c r="E205" s="34"/>
      <c r="F205" s="34"/>
    </row>
    <row r="206" spans="1:6" x14ac:dyDescent="0.25">
      <c r="A206" s="22" t="s">
        <v>36</v>
      </c>
      <c r="B206" s="7"/>
      <c r="C206" s="91"/>
      <c r="D206" s="67"/>
      <c r="E206" s="52">
        <v>8000</v>
      </c>
      <c r="F206" s="52"/>
    </row>
    <row r="207" spans="1:6" x14ac:dyDescent="0.25">
      <c r="A207" s="22" t="s">
        <v>40</v>
      </c>
      <c r="B207" s="7"/>
      <c r="C207" s="91"/>
      <c r="D207" s="67"/>
      <c r="E207" s="52">
        <v>35000</v>
      </c>
      <c r="F207" s="52"/>
    </row>
    <row r="208" spans="1:6" x14ac:dyDescent="0.25">
      <c r="A208" s="22" t="s">
        <v>14</v>
      </c>
      <c r="B208" s="7"/>
      <c r="C208" s="91"/>
      <c r="D208" s="67"/>
      <c r="E208" s="52">
        <v>400000</v>
      </c>
      <c r="F208" s="52"/>
    </row>
    <row r="209" spans="1:6" x14ac:dyDescent="0.25">
      <c r="A209" s="22" t="s">
        <v>233</v>
      </c>
      <c r="B209" s="7"/>
      <c r="C209" s="91"/>
      <c r="D209" s="67"/>
      <c r="E209" s="105">
        <v>15000</v>
      </c>
      <c r="F209" s="105">
        <v>12000</v>
      </c>
    </row>
    <row r="210" spans="1:6" x14ac:dyDescent="0.25">
      <c r="A210" s="23"/>
      <c r="B210" s="10"/>
      <c r="C210" s="93"/>
      <c r="D210" s="68"/>
      <c r="E210" s="52"/>
      <c r="F210" s="52"/>
    </row>
    <row r="211" spans="1:6" x14ac:dyDescent="0.25">
      <c r="A211" s="21" t="s">
        <v>174</v>
      </c>
      <c r="B211" s="10"/>
      <c r="C211" s="93"/>
      <c r="D211" s="69"/>
      <c r="E211" s="34"/>
      <c r="F211" s="34"/>
    </row>
    <row r="212" spans="1:6" x14ac:dyDescent="0.25">
      <c r="A212" s="22" t="s">
        <v>237</v>
      </c>
      <c r="B212" s="10"/>
      <c r="C212" s="93"/>
      <c r="D212" s="69"/>
      <c r="E212" s="34">
        <v>6000</v>
      </c>
      <c r="F212" s="34">
        <v>1000</v>
      </c>
    </row>
    <row r="213" spans="1:6" x14ac:dyDescent="0.25">
      <c r="A213" s="22" t="s">
        <v>236</v>
      </c>
      <c r="B213" s="10"/>
      <c r="C213" s="93"/>
      <c r="D213" s="69"/>
      <c r="E213" s="34">
        <v>6000</v>
      </c>
      <c r="F213" s="34">
        <v>1000</v>
      </c>
    </row>
    <row r="214" spans="1:6" x14ac:dyDescent="0.25">
      <c r="A214" s="22" t="s">
        <v>235</v>
      </c>
      <c r="B214" s="10"/>
      <c r="C214" s="93"/>
      <c r="D214" s="69"/>
      <c r="E214" s="34">
        <v>6000</v>
      </c>
      <c r="F214" s="34">
        <v>1000</v>
      </c>
    </row>
    <row r="215" spans="1:6" x14ac:dyDescent="0.25">
      <c r="A215" s="22" t="s">
        <v>234</v>
      </c>
      <c r="B215" s="10"/>
      <c r="C215" s="93"/>
      <c r="D215" s="69"/>
      <c r="E215" s="34">
        <v>6000</v>
      </c>
      <c r="F215" s="34">
        <v>1000</v>
      </c>
    </row>
    <row r="216" spans="1:6" x14ac:dyDescent="0.25">
      <c r="A216" s="45"/>
      <c r="B216" s="10"/>
      <c r="C216" s="93"/>
      <c r="D216" s="69"/>
      <c r="E216" s="43"/>
      <c r="F216" s="43"/>
    </row>
    <row r="217" spans="1:6" x14ac:dyDescent="0.25">
      <c r="A217" s="50" t="s">
        <v>183</v>
      </c>
      <c r="B217" s="10"/>
      <c r="C217" s="93"/>
      <c r="D217" s="69"/>
      <c r="E217" s="43"/>
      <c r="F217" s="43"/>
    </row>
    <row r="218" spans="1:6" x14ac:dyDescent="0.25">
      <c r="A218" s="44"/>
      <c r="B218" s="10"/>
      <c r="C218" s="93"/>
      <c r="D218" s="69"/>
      <c r="E218" s="43"/>
      <c r="F218" s="43"/>
    </row>
    <row r="219" spans="1:6" x14ac:dyDescent="0.25">
      <c r="A219" s="47" t="s">
        <v>10</v>
      </c>
      <c r="B219" s="10"/>
      <c r="C219" s="93"/>
      <c r="D219" s="69"/>
      <c r="E219" s="43"/>
      <c r="F219" s="43"/>
    </row>
    <row r="220" spans="1:6" x14ac:dyDescent="0.25">
      <c r="A220" s="41" t="s">
        <v>138</v>
      </c>
      <c r="B220" s="10"/>
      <c r="C220" s="93"/>
      <c r="D220" s="70"/>
      <c r="E220" s="43">
        <v>5000</v>
      </c>
      <c r="F220" s="43"/>
    </row>
    <row r="221" spans="1:6" x14ac:dyDescent="0.25">
      <c r="A221" s="41" t="s">
        <v>225</v>
      </c>
      <c r="B221" s="5"/>
      <c r="C221" s="85"/>
      <c r="D221" s="66"/>
      <c r="E221" s="43">
        <v>50000</v>
      </c>
      <c r="F221" s="43"/>
    </row>
    <row r="222" spans="1:6" x14ac:dyDescent="0.25">
      <c r="A222" s="41" t="s">
        <v>231</v>
      </c>
      <c r="B222" s="7"/>
      <c r="C222" s="85"/>
      <c r="D222" s="66"/>
      <c r="E222" s="43">
        <v>2000</v>
      </c>
      <c r="F222" s="43"/>
    </row>
    <row r="223" spans="1:6" x14ac:dyDescent="0.25">
      <c r="A223" s="45"/>
      <c r="B223" s="7"/>
      <c r="C223" s="85"/>
      <c r="D223" s="66"/>
      <c r="E223" s="43"/>
      <c r="F223" s="43"/>
    </row>
    <row r="224" spans="1:6" x14ac:dyDescent="0.25">
      <c r="A224" s="47" t="s">
        <v>139</v>
      </c>
      <c r="B224" s="7"/>
      <c r="C224" s="85"/>
      <c r="D224" s="66"/>
      <c r="E224" s="43"/>
      <c r="F224" s="43"/>
    </row>
    <row r="225" spans="1:6" x14ac:dyDescent="0.25">
      <c r="A225" s="41" t="s">
        <v>140</v>
      </c>
      <c r="B225" s="7"/>
      <c r="C225" s="85"/>
      <c r="D225" s="96"/>
      <c r="E225" s="105">
        <v>1000</v>
      </c>
      <c r="F225" s="77"/>
    </row>
    <row r="226" spans="1:6" x14ac:dyDescent="0.25">
      <c r="A226" s="41" t="s">
        <v>103</v>
      </c>
      <c r="B226" s="7"/>
      <c r="C226" s="85"/>
      <c r="D226" s="67"/>
      <c r="E226" s="105">
        <v>1000</v>
      </c>
      <c r="F226" s="77"/>
    </row>
    <row r="227" spans="1:6" x14ac:dyDescent="0.25">
      <c r="A227" s="41" t="s">
        <v>141</v>
      </c>
      <c r="B227" s="7"/>
      <c r="C227" s="85"/>
      <c r="D227" s="67"/>
      <c r="E227" s="105">
        <v>1000</v>
      </c>
      <c r="F227" s="77"/>
    </row>
    <row r="228" spans="1:6" x14ac:dyDescent="0.25">
      <c r="A228" s="41" t="s">
        <v>105</v>
      </c>
      <c r="B228" s="7"/>
      <c r="C228" s="85"/>
      <c r="D228" s="67"/>
      <c r="E228" s="105">
        <v>1000</v>
      </c>
      <c r="F228" s="77"/>
    </row>
    <row r="229" spans="1:6" x14ac:dyDescent="0.25">
      <c r="A229" s="41" t="s">
        <v>106</v>
      </c>
      <c r="B229" s="7"/>
      <c r="C229" s="85"/>
      <c r="D229" s="66"/>
      <c r="E229" s="95">
        <v>1000</v>
      </c>
      <c r="F229" s="78"/>
    </row>
    <row r="230" spans="1:6" x14ac:dyDescent="0.25">
      <c r="A230" s="45"/>
      <c r="B230" s="7"/>
      <c r="C230" s="85"/>
      <c r="D230" s="66"/>
      <c r="E230" s="43"/>
      <c r="F230" s="43"/>
    </row>
    <row r="231" spans="1:6" x14ac:dyDescent="0.25">
      <c r="A231" s="47" t="s">
        <v>142</v>
      </c>
      <c r="B231" s="7"/>
      <c r="C231" s="85"/>
      <c r="D231" s="66"/>
      <c r="E231" s="43"/>
      <c r="F231" s="43"/>
    </row>
    <row r="232" spans="1:6" x14ac:dyDescent="0.25">
      <c r="A232" s="41" t="s">
        <v>143</v>
      </c>
      <c r="B232" s="7"/>
      <c r="C232" s="85"/>
      <c r="D232" s="66"/>
      <c r="E232" s="43">
        <v>20000</v>
      </c>
      <c r="F232" s="43"/>
    </row>
    <row r="233" spans="1:6" x14ac:dyDescent="0.25">
      <c r="A233" s="41" t="s">
        <v>144</v>
      </c>
      <c r="B233" s="7"/>
      <c r="C233" s="85"/>
      <c r="D233" s="66"/>
      <c r="E233" s="43">
        <v>10000</v>
      </c>
      <c r="F233" s="43"/>
    </row>
    <row r="234" spans="1:6" x14ac:dyDescent="0.25">
      <c r="A234" s="41" t="s">
        <v>145</v>
      </c>
      <c r="B234" s="7"/>
      <c r="C234" s="85"/>
      <c r="D234" s="66"/>
      <c r="E234" s="43">
        <v>5000</v>
      </c>
      <c r="F234" s="43"/>
    </row>
    <row r="235" spans="1:6" x14ac:dyDescent="0.25">
      <c r="A235" s="45"/>
      <c r="B235" s="7"/>
      <c r="C235" s="85"/>
      <c r="D235" s="66"/>
      <c r="E235" s="43"/>
      <c r="F235" s="43"/>
    </row>
    <row r="236" spans="1:6" x14ac:dyDescent="0.25">
      <c r="A236" s="21" t="s">
        <v>55</v>
      </c>
      <c r="B236" s="11" t="s">
        <v>19</v>
      </c>
      <c r="C236" s="14"/>
      <c r="D236" s="56" t="s">
        <v>33</v>
      </c>
      <c r="E236" s="43"/>
      <c r="F236" s="43"/>
    </row>
    <row r="237" spans="1:6" x14ac:dyDescent="0.25">
      <c r="A237" s="22" t="s">
        <v>64</v>
      </c>
      <c r="B237" s="11">
        <v>4</v>
      </c>
      <c r="C237" s="14">
        <v>1000</v>
      </c>
      <c r="D237" s="55">
        <f>SUM(B237*C237)</f>
        <v>4000</v>
      </c>
      <c r="E237" s="43">
        <f>D237</f>
        <v>4000</v>
      </c>
      <c r="F237" s="43"/>
    </row>
    <row r="238" spans="1:6" x14ac:dyDescent="0.25">
      <c r="A238" s="22" t="s">
        <v>176</v>
      </c>
      <c r="B238" s="11">
        <v>2</v>
      </c>
      <c r="C238" s="14">
        <v>1500</v>
      </c>
      <c r="D238" s="55">
        <f t="shared" ref="D238:D242" si="22">SUM(B238*C238)</f>
        <v>3000</v>
      </c>
      <c r="E238" s="43">
        <f t="shared" ref="E238:E242" si="23">D238</f>
        <v>3000</v>
      </c>
      <c r="F238" s="43"/>
    </row>
    <row r="239" spans="1:6" x14ac:dyDescent="0.25">
      <c r="A239" s="22" t="s">
        <v>175</v>
      </c>
      <c r="B239" s="11">
        <v>1</v>
      </c>
      <c r="C239" s="14">
        <v>500</v>
      </c>
      <c r="D239" s="55">
        <f t="shared" si="22"/>
        <v>500</v>
      </c>
      <c r="E239" s="43">
        <f t="shared" si="23"/>
        <v>500</v>
      </c>
      <c r="F239" s="43"/>
    </row>
    <row r="240" spans="1:6" x14ac:dyDescent="0.25">
      <c r="A240" s="22" t="s">
        <v>53</v>
      </c>
      <c r="B240" s="11">
        <v>1</v>
      </c>
      <c r="C240" s="14">
        <v>1000</v>
      </c>
      <c r="D240" s="55">
        <v>0</v>
      </c>
      <c r="E240" s="43">
        <f t="shared" si="23"/>
        <v>0</v>
      </c>
      <c r="F240" s="43"/>
    </row>
    <row r="241" spans="1:6" x14ac:dyDescent="0.25">
      <c r="A241" s="22" t="s">
        <v>54</v>
      </c>
      <c r="B241" s="11">
        <v>2</v>
      </c>
      <c r="C241" s="14">
        <v>1500</v>
      </c>
      <c r="D241" s="55">
        <v>0</v>
      </c>
      <c r="E241" s="43">
        <f t="shared" si="23"/>
        <v>0</v>
      </c>
      <c r="F241" s="43"/>
    </row>
    <row r="242" spans="1:6" x14ac:dyDescent="0.25">
      <c r="A242" s="22" t="s">
        <v>59</v>
      </c>
      <c r="B242" s="11">
        <v>10</v>
      </c>
      <c r="C242" s="14">
        <v>1000</v>
      </c>
      <c r="D242" s="55">
        <f t="shared" si="22"/>
        <v>10000</v>
      </c>
      <c r="E242" s="43">
        <f t="shared" si="23"/>
        <v>10000</v>
      </c>
      <c r="F242" s="43"/>
    </row>
    <row r="243" spans="1:6" x14ac:dyDescent="0.25">
      <c r="A243" s="22"/>
      <c r="B243" s="11"/>
      <c r="C243" s="14"/>
      <c r="D243" s="56"/>
      <c r="E243" s="43"/>
      <c r="F243" s="43"/>
    </row>
    <row r="244" spans="1:6" x14ac:dyDescent="0.25">
      <c r="A244" s="21" t="s">
        <v>177</v>
      </c>
      <c r="B244" s="11" t="s">
        <v>19</v>
      </c>
      <c r="C244" s="14"/>
      <c r="D244" s="56" t="s">
        <v>33</v>
      </c>
      <c r="E244" s="43"/>
      <c r="F244" s="43"/>
    </row>
    <row r="245" spans="1:6" x14ac:dyDescent="0.25">
      <c r="A245" s="22" t="s">
        <v>64</v>
      </c>
      <c r="B245" s="11">
        <v>4</v>
      </c>
      <c r="C245" s="14">
        <v>100</v>
      </c>
      <c r="D245" s="55">
        <f>SUM(B245*C245)</f>
        <v>400</v>
      </c>
      <c r="E245" s="43">
        <f>D245</f>
        <v>400</v>
      </c>
      <c r="F245" s="43"/>
    </row>
    <row r="246" spans="1:6" x14ac:dyDescent="0.25">
      <c r="A246" s="22" t="s">
        <v>178</v>
      </c>
      <c r="B246" s="11">
        <v>16</v>
      </c>
      <c r="C246" s="14">
        <v>100</v>
      </c>
      <c r="D246" s="55">
        <f t="shared" ref="D246:D251" si="24">SUM(B246*C246)</f>
        <v>1600</v>
      </c>
      <c r="E246" s="43">
        <f t="shared" ref="E246:E251" si="25">D246</f>
        <v>1600</v>
      </c>
      <c r="F246" s="43"/>
    </row>
    <row r="247" spans="1:6" x14ac:dyDescent="0.25">
      <c r="A247" s="22" t="s">
        <v>176</v>
      </c>
      <c r="B247" s="11">
        <v>2</v>
      </c>
      <c r="C247" s="14">
        <v>100</v>
      </c>
      <c r="D247" s="55">
        <f t="shared" si="24"/>
        <v>200</v>
      </c>
      <c r="E247" s="43">
        <f t="shared" si="25"/>
        <v>200</v>
      </c>
      <c r="F247" s="43"/>
    </row>
    <row r="248" spans="1:6" x14ac:dyDescent="0.25">
      <c r="A248" s="22" t="s">
        <v>175</v>
      </c>
      <c r="B248" s="11">
        <v>1</v>
      </c>
      <c r="C248" s="14">
        <v>100</v>
      </c>
      <c r="D248" s="55">
        <f t="shared" si="24"/>
        <v>100</v>
      </c>
      <c r="E248" s="43">
        <f t="shared" si="25"/>
        <v>100</v>
      </c>
      <c r="F248" s="43"/>
    </row>
    <row r="249" spans="1:6" x14ac:dyDescent="0.25">
      <c r="A249" s="22" t="s">
        <v>216</v>
      </c>
      <c r="B249" s="11">
        <v>1</v>
      </c>
      <c r="C249" s="14">
        <v>100</v>
      </c>
      <c r="D249" s="55">
        <v>0</v>
      </c>
      <c r="E249" s="43">
        <f t="shared" si="25"/>
        <v>0</v>
      </c>
      <c r="F249" s="43"/>
    </row>
    <row r="250" spans="1:6" x14ac:dyDescent="0.25">
      <c r="A250" s="22" t="s">
        <v>54</v>
      </c>
      <c r="B250" s="11">
        <v>2</v>
      </c>
      <c r="C250" s="14">
        <v>100</v>
      </c>
      <c r="D250" s="55">
        <v>0</v>
      </c>
      <c r="E250" s="43">
        <f t="shared" si="25"/>
        <v>0</v>
      </c>
      <c r="F250" s="43"/>
    </row>
    <row r="251" spans="1:6" x14ac:dyDescent="0.25">
      <c r="A251" s="22" t="s">
        <v>59</v>
      </c>
      <c r="B251" s="11">
        <v>10</v>
      </c>
      <c r="C251" s="14">
        <v>100</v>
      </c>
      <c r="D251" s="56">
        <f t="shared" si="24"/>
        <v>1000</v>
      </c>
      <c r="E251" s="43">
        <f t="shared" si="25"/>
        <v>1000</v>
      </c>
      <c r="F251" s="43"/>
    </row>
    <row r="252" spans="1:6" x14ac:dyDescent="0.25">
      <c r="A252" s="22"/>
      <c r="B252" s="11"/>
      <c r="C252" s="14"/>
      <c r="D252" s="56"/>
      <c r="E252" s="43"/>
      <c r="F252" s="43"/>
    </row>
    <row r="253" spans="1:6" x14ac:dyDescent="0.25">
      <c r="A253" s="21" t="s">
        <v>65</v>
      </c>
      <c r="B253" s="11" t="s">
        <v>19</v>
      </c>
      <c r="C253" s="14"/>
      <c r="D253" s="56" t="s">
        <v>33</v>
      </c>
      <c r="E253" s="43"/>
      <c r="F253" s="43"/>
    </row>
    <row r="254" spans="1:6" x14ac:dyDescent="0.25">
      <c r="A254" s="22" t="s">
        <v>64</v>
      </c>
      <c r="B254" s="11">
        <v>4</v>
      </c>
      <c r="C254" s="14">
        <v>20</v>
      </c>
      <c r="D254" s="56">
        <v>75</v>
      </c>
      <c r="E254" s="43">
        <f>SUM(B254*C254*D254)</f>
        <v>6000</v>
      </c>
      <c r="F254" s="43"/>
    </row>
    <row r="255" spans="1:6" x14ac:dyDescent="0.25">
      <c r="A255" s="22" t="s">
        <v>178</v>
      </c>
      <c r="B255" s="11">
        <v>16</v>
      </c>
      <c r="C255" s="14">
        <v>6</v>
      </c>
      <c r="D255" s="56">
        <v>20</v>
      </c>
      <c r="E255" s="43">
        <f t="shared" ref="E255:E264" si="26">SUM(B255*C255*D255)</f>
        <v>1920</v>
      </c>
      <c r="F255" s="43"/>
    </row>
    <row r="256" spans="1:6" x14ac:dyDescent="0.25">
      <c r="A256" s="22" t="s">
        <v>176</v>
      </c>
      <c r="B256" s="11">
        <v>2</v>
      </c>
      <c r="C256" s="14">
        <v>20</v>
      </c>
      <c r="D256" s="56">
        <v>60</v>
      </c>
      <c r="E256" s="43">
        <f t="shared" si="26"/>
        <v>2400</v>
      </c>
      <c r="F256" s="43"/>
    </row>
    <row r="257" spans="1:6" x14ac:dyDescent="0.25">
      <c r="A257" s="22" t="s">
        <v>175</v>
      </c>
      <c r="B257" s="11">
        <v>1</v>
      </c>
      <c r="C257" s="14">
        <v>20</v>
      </c>
      <c r="D257" s="56">
        <v>60</v>
      </c>
      <c r="E257" s="43">
        <f t="shared" si="26"/>
        <v>1200</v>
      </c>
      <c r="F257" s="43"/>
    </row>
    <row r="258" spans="1:6" x14ac:dyDescent="0.25">
      <c r="A258" s="22" t="s">
        <v>216</v>
      </c>
      <c r="B258" s="11">
        <v>1</v>
      </c>
      <c r="C258" s="14">
        <v>20</v>
      </c>
      <c r="D258" s="56">
        <v>0</v>
      </c>
      <c r="E258" s="43">
        <f t="shared" si="26"/>
        <v>0</v>
      </c>
      <c r="F258" s="43"/>
    </row>
    <row r="259" spans="1:6" x14ac:dyDescent="0.25">
      <c r="A259" s="22" t="s">
        <v>54</v>
      </c>
      <c r="B259" s="11">
        <v>2</v>
      </c>
      <c r="C259" s="14">
        <v>20</v>
      </c>
      <c r="D259" s="56">
        <v>0</v>
      </c>
      <c r="E259" s="43">
        <f t="shared" si="26"/>
        <v>0</v>
      </c>
      <c r="F259" s="43"/>
    </row>
    <row r="260" spans="1:6" x14ac:dyDescent="0.25">
      <c r="A260" s="22" t="s">
        <v>59</v>
      </c>
      <c r="B260" s="11">
        <v>10</v>
      </c>
      <c r="C260" s="14">
        <v>10</v>
      </c>
      <c r="D260" s="56">
        <v>10</v>
      </c>
      <c r="E260" s="43">
        <f t="shared" si="26"/>
        <v>1000</v>
      </c>
      <c r="F260" s="43"/>
    </row>
    <row r="261" spans="1:6" x14ac:dyDescent="0.25">
      <c r="A261" s="22" t="s">
        <v>57</v>
      </c>
      <c r="B261" s="11">
        <v>250</v>
      </c>
      <c r="C261" s="14">
        <v>10</v>
      </c>
      <c r="D261" s="56">
        <v>5</v>
      </c>
      <c r="E261" s="43">
        <f t="shared" si="26"/>
        <v>12500</v>
      </c>
      <c r="F261" s="43"/>
    </row>
    <row r="262" spans="1:6" x14ac:dyDescent="0.25">
      <c r="A262" s="22" t="s">
        <v>67</v>
      </c>
      <c r="B262" s="11">
        <v>50</v>
      </c>
      <c r="C262" s="14">
        <v>10</v>
      </c>
      <c r="D262" s="56">
        <v>5</v>
      </c>
      <c r="E262" s="43">
        <f t="shared" si="26"/>
        <v>2500</v>
      </c>
      <c r="F262" s="43"/>
    </row>
    <row r="263" spans="1:6" x14ac:dyDescent="0.25">
      <c r="A263" s="22" t="s">
        <v>56</v>
      </c>
      <c r="B263" s="11">
        <v>25</v>
      </c>
      <c r="C263" s="14">
        <v>10</v>
      </c>
      <c r="D263" s="56">
        <v>10</v>
      </c>
      <c r="E263" s="43">
        <f t="shared" si="26"/>
        <v>2500</v>
      </c>
      <c r="F263" s="43"/>
    </row>
    <row r="264" spans="1:6" x14ac:dyDescent="0.25">
      <c r="A264" s="22" t="s">
        <v>179</v>
      </c>
      <c r="B264" s="11">
        <v>115</v>
      </c>
      <c r="C264" s="14">
        <v>10</v>
      </c>
      <c r="D264" s="56">
        <v>5</v>
      </c>
      <c r="E264" s="43">
        <f t="shared" si="26"/>
        <v>5750</v>
      </c>
      <c r="F264" s="43"/>
    </row>
    <row r="265" spans="1:6" x14ac:dyDescent="0.25">
      <c r="A265" s="23"/>
      <c r="B265" s="6"/>
      <c r="C265" s="86"/>
      <c r="D265" s="61"/>
      <c r="E265" s="43"/>
      <c r="F265" s="43"/>
    </row>
    <row r="266" spans="1:6" x14ac:dyDescent="0.25">
      <c r="A266" s="21" t="s">
        <v>12</v>
      </c>
      <c r="B266" s="11" t="s">
        <v>19</v>
      </c>
      <c r="C266" s="14" t="s">
        <v>27</v>
      </c>
      <c r="D266" s="55" t="s">
        <v>33</v>
      </c>
      <c r="E266" s="43"/>
      <c r="F266" s="43"/>
    </row>
    <row r="267" spans="1:6" x14ac:dyDescent="0.25">
      <c r="A267" s="22" t="s">
        <v>64</v>
      </c>
      <c r="B267" s="102">
        <v>4</v>
      </c>
      <c r="C267" s="14">
        <v>20</v>
      </c>
      <c r="D267" s="55">
        <v>120</v>
      </c>
      <c r="E267" s="43">
        <f t="shared" ref="E267:E277" si="27">SUM(B267*C267*D267)</f>
        <v>9600</v>
      </c>
      <c r="F267" s="43"/>
    </row>
    <row r="268" spans="1:6" x14ac:dyDescent="0.25">
      <c r="A268" s="22" t="s">
        <v>178</v>
      </c>
      <c r="B268" s="102">
        <v>16</v>
      </c>
      <c r="C268" s="14">
        <v>0</v>
      </c>
      <c r="D268" s="55">
        <v>0</v>
      </c>
      <c r="E268" s="43">
        <f t="shared" si="27"/>
        <v>0</v>
      </c>
      <c r="F268" s="43"/>
    </row>
    <row r="269" spans="1:6" x14ac:dyDescent="0.25">
      <c r="A269" s="22" t="s">
        <v>176</v>
      </c>
      <c r="B269" s="102">
        <v>2</v>
      </c>
      <c r="C269" s="14">
        <v>20</v>
      </c>
      <c r="D269" s="55">
        <v>100</v>
      </c>
      <c r="E269" s="43">
        <f t="shared" si="27"/>
        <v>4000</v>
      </c>
      <c r="F269" s="43"/>
    </row>
    <row r="270" spans="1:6" x14ac:dyDescent="0.25">
      <c r="A270" s="22" t="s">
        <v>175</v>
      </c>
      <c r="B270" s="102">
        <v>1</v>
      </c>
      <c r="C270" s="14">
        <v>20</v>
      </c>
      <c r="D270" s="55">
        <v>100</v>
      </c>
      <c r="E270" s="43">
        <f t="shared" si="27"/>
        <v>2000</v>
      </c>
      <c r="F270" s="43"/>
    </row>
    <row r="271" spans="1:6" x14ac:dyDescent="0.25">
      <c r="A271" s="22" t="s">
        <v>216</v>
      </c>
      <c r="B271" s="102">
        <v>1</v>
      </c>
      <c r="C271" s="14">
        <v>20</v>
      </c>
      <c r="D271" s="55">
        <v>0</v>
      </c>
      <c r="E271" s="43">
        <f t="shared" si="27"/>
        <v>0</v>
      </c>
      <c r="F271" s="43"/>
    </row>
    <row r="272" spans="1:6" x14ac:dyDescent="0.25">
      <c r="A272" s="22" t="s">
        <v>54</v>
      </c>
      <c r="B272" s="102">
        <v>2</v>
      </c>
      <c r="C272" s="14">
        <v>20</v>
      </c>
      <c r="D272" s="55">
        <v>0</v>
      </c>
      <c r="E272" s="43">
        <f t="shared" si="27"/>
        <v>0</v>
      </c>
      <c r="F272" s="43"/>
    </row>
    <row r="273" spans="1:6" x14ac:dyDescent="0.25">
      <c r="A273" s="22" t="s">
        <v>59</v>
      </c>
      <c r="B273" s="11">
        <v>10</v>
      </c>
      <c r="C273" s="57">
        <v>10</v>
      </c>
      <c r="D273" s="55">
        <v>100</v>
      </c>
      <c r="E273" s="43">
        <f t="shared" si="27"/>
        <v>10000</v>
      </c>
      <c r="F273" s="43"/>
    </row>
    <row r="274" spans="1:6" x14ac:dyDescent="0.25">
      <c r="A274" s="22" t="s">
        <v>57</v>
      </c>
      <c r="B274" s="11">
        <v>250</v>
      </c>
      <c r="C274" s="11">
        <v>0</v>
      </c>
      <c r="D274" s="11">
        <v>0</v>
      </c>
      <c r="E274" s="43">
        <f t="shared" si="27"/>
        <v>0</v>
      </c>
      <c r="F274" s="43"/>
    </row>
    <row r="275" spans="1:6" x14ac:dyDescent="0.25">
      <c r="A275" s="22" t="s">
        <v>67</v>
      </c>
      <c r="B275" s="11">
        <v>50</v>
      </c>
      <c r="C275" s="11">
        <v>20</v>
      </c>
      <c r="D275" s="11">
        <v>80</v>
      </c>
      <c r="E275" s="43">
        <f t="shared" si="27"/>
        <v>80000</v>
      </c>
      <c r="F275" s="43"/>
    </row>
    <row r="276" spans="1:6" x14ac:dyDescent="0.25">
      <c r="A276" s="22" t="s">
        <v>56</v>
      </c>
      <c r="B276" s="11">
        <v>25</v>
      </c>
      <c r="C276" s="11">
        <v>20</v>
      </c>
      <c r="D276" s="11">
        <v>80</v>
      </c>
      <c r="E276" s="43">
        <f t="shared" si="27"/>
        <v>40000</v>
      </c>
      <c r="F276" s="43"/>
    </row>
    <row r="277" spans="1:6" x14ac:dyDescent="0.25">
      <c r="A277" s="22" t="s">
        <v>179</v>
      </c>
      <c r="B277" s="11">
        <v>115</v>
      </c>
      <c r="C277" s="11">
        <v>10</v>
      </c>
      <c r="D277" s="11">
        <v>60</v>
      </c>
      <c r="E277" s="43">
        <f t="shared" si="27"/>
        <v>69000</v>
      </c>
      <c r="F277" s="43"/>
    </row>
    <row r="278" spans="1:6" x14ac:dyDescent="0.25">
      <c r="A278" s="23"/>
      <c r="B278" s="11"/>
      <c r="C278" s="11"/>
      <c r="D278" s="11"/>
      <c r="E278" s="43"/>
      <c r="F278" s="43"/>
    </row>
    <row r="279" spans="1:6" x14ac:dyDescent="0.25">
      <c r="A279" s="21" t="s">
        <v>13</v>
      </c>
      <c r="B279" s="11" t="s">
        <v>19</v>
      </c>
      <c r="C279" s="11" t="s">
        <v>20</v>
      </c>
      <c r="D279" s="11" t="s">
        <v>33</v>
      </c>
      <c r="E279" s="43"/>
      <c r="F279" s="43"/>
    </row>
    <row r="280" spans="1:6" x14ac:dyDescent="0.25">
      <c r="A280" s="22" t="s">
        <v>64</v>
      </c>
      <c r="B280" s="11">
        <v>4</v>
      </c>
      <c r="C280" s="11">
        <v>20</v>
      </c>
      <c r="D280" s="11">
        <v>50</v>
      </c>
      <c r="E280" s="43">
        <f t="shared" ref="E280:E292" si="28">SUM(B280*C280*D280)</f>
        <v>4000</v>
      </c>
      <c r="F280" s="43"/>
    </row>
    <row r="281" spans="1:6" x14ac:dyDescent="0.25">
      <c r="A281" s="22" t="s">
        <v>178</v>
      </c>
      <c r="B281" s="11">
        <v>16</v>
      </c>
      <c r="C281" s="11">
        <v>0</v>
      </c>
      <c r="D281" s="11">
        <v>0</v>
      </c>
      <c r="E281" s="43">
        <f t="shared" si="28"/>
        <v>0</v>
      </c>
      <c r="F281" s="43"/>
    </row>
    <row r="282" spans="1:6" x14ac:dyDescent="0.25">
      <c r="A282" s="22" t="s">
        <v>176</v>
      </c>
      <c r="B282" s="11">
        <v>2</v>
      </c>
      <c r="C282" s="11">
        <v>20</v>
      </c>
      <c r="D282" s="11">
        <v>50</v>
      </c>
      <c r="E282" s="43">
        <f t="shared" si="28"/>
        <v>2000</v>
      </c>
      <c r="F282" s="43"/>
    </row>
    <row r="283" spans="1:6" x14ac:dyDescent="0.25">
      <c r="A283" s="22" t="s">
        <v>175</v>
      </c>
      <c r="B283" s="11">
        <v>1</v>
      </c>
      <c r="C283" s="11">
        <v>20</v>
      </c>
      <c r="D283" s="11">
        <v>50</v>
      </c>
      <c r="E283" s="43">
        <f t="shared" si="28"/>
        <v>1000</v>
      </c>
      <c r="F283" s="43"/>
    </row>
    <row r="284" spans="1:6" x14ac:dyDescent="0.25">
      <c r="A284" s="22" t="s">
        <v>216</v>
      </c>
      <c r="B284" s="11">
        <v>1</v>
      </c>
      <c r="C284" s="11">
        <v>20</v>
      </c>
      <c r="D284" s="11">
        <v>0</v>
      </c>
      <c r="E284" s="43">
        <f t="shared" si="28"/>
        <v>0</v>
      </c>
      <c r="F284" s="43"/>
    </row>
    <row r="285" spans="1:6" x14ac:dyDescent="0.25">
      <c r="A285" s="22" t="s">
        <v>54</v>
      </c>
      <c r="B285" s="11">
        <v>2</v>
      </c>
      <c r="C285" s="11">
        <v>20</v>
      </c>
      <c r="D285" s="11">
        <v>0</v>
      </c>
      <c r="E285" s="43">
        <f t="shared" si="28"/>
        <v>0</v>
      </c>
      <c r="F285" s="43"/>
    </row>
    <row r="286" spans="1:6" x14ac:dyDescent="0.25">
      <c r="A286" s="22" t="s">
        <v>59</v>
      </c>
      <c r="B286" s="11">
        <v>10</v>
      </c>
      <c r="C286" s="11">
        <v>10</v>
      </c>
      <c r="D286" s="11">
        <v>50</v>
      </c>
      <c r="E286" s="43">
        <f t="shared" si="28"/>
        <v>5000</v>
      </c>
      <c r="F286" s="43"/>
    </row>
    <row r="287" spans="1:6" x14ac:dyDescent="0.25">
      <c r="A287" s="22" t="s">
        <v>57</v>
      </c>
      <c r="B287" s="11">
        <v>250</v>
      </c>
      <c r="C287" s="11">
        <v>8</v>
      </c>
      <c r="D287" s="11">
        <v>15</v>
      </c>
      <c r="E287" s="43">
        <f t="shared" si="28"/>
        <v>30000</v>
      </c>
      <c r="F287" s="43"/>
    </row>
    <row r="288" spans="1:6" x14ac:dyDescent="0.25">
      <c r="A288" s="22" t="s">
        <v>189</v>
      </c>
      <c r="B288" s="11">
        <v>250</v>
      </c>
      <c r="C288" s="11">
        <v>8</v>
      </c>
      <c r="D288" s="11">
        <v>5</v>
      </c>
      <c r="E288" s="43">
        <f t="shared" si="28"/>
        <v>10000</v>
      </c>
      <c r="F288" s="43"/>
    </row>
    <row r="289" spans="1:6" x14ac:dyDescent="0.25">
      <c r="A289" s="22" t="s">
        <v>67</v>
      </c>
      <c r="B289" s="11">
        <v>50</v>
      </c>
      <c r="C289" s="11">
        <v>8</v>
      </c>
      <c r="D289" s="11">
        <v>15</v>
      </c>
      <c r="E289" s="43">
        <f t="shared" si="28"/>
        <v>6000</v>
      </c>
      <c r="F289" s="43"/>
    </row>
    <row r="290" spans="1:6" x14ac:dyDescent="0.25">
      <c r="A290" s="22" t="s">
        <v>210</v>
      </c>
      <c r="B290" s="11">
        <v>50</v>
      </c>
      <c r="C290" s="11">
        <v>8</v>
      </c>
      <c r="D290" s="11">
        <v>5</v>
      </c>
      <c r="E290" s="43">
        <f t="shared" si="28"/>
        <v>2000</v>
      </c>
      <c r="F290" s="43"/>
    </row>
    <row r="291" spans="1:6" x14ac:dyDescent="0.25">
      <c r="A291" s="22" t="s">
        <v>56</v>
      </c>
      <c r="B291" s="11">
        <v>25</v>
      </c>
      <c r="C291" s="11">
        <v>20</v>
      </c>
      <c r="D291" s="11">
        <v>50</v>
      </c>
      <c r="E291" s="43">
        <f t="shared" si="28"/>
        <v>25000</v>
      </c>
      <c r="F291" s="43"/>
    </row>
    <row r="292" spans="1:6" x14ac:dyDescent="0.25">
      <c r="A292" s="22" t="s">
        <v>179</v>
      </c>
      <c r="B292" s="11">
        <v>115</v>
      </c>
      <c r="C292" s="11">
        <v>10</v>
      </c>
      <c r="D292" s="11">
        <v>30</v>
      </c>
      <c r="E292" s="43">
        <f t="shared" si="28"/>
        <v>34500</v>
      </c>
      <c r="F292" s="43"/>
    </row>
    <row r="293" spans="1:6" x14ac:dyDescent="0.25">
      <c r="A293" s="23"/>
      <c r="B293" s="11"/>
      <c r="C293" s="11"/>
      <c r="D293" s="11"/>
      <c r="E293" s="43"/>
      <c r="F293" s="43"/>
    </row>
    <row r="294" spans="1:6" x14ac:dyDescent="0.25">
      <c r="A294" s="21" t="s">
        <v>66</v>
      </c>
      <c r="B294" s="11" t="s">
        <v>19</v>
      </c>
      <c r="C294" s="14" t="s">
        <v>20</v>
      </c>
      <c r="D294" s="55" t="s">
        <v>33</v>
      </c>
      <c r="E294" s="43"/>
      <c r="F294" s="43"/>
    </row>
    <row r="295" spans="1:6" x14ac:dyDescent="0.25">
      <c r="A295" s="22" t="s">
        <v>64</v>
      </c>
      <c r="B295" s="102">
        <v>4</v>
      </c>
      <c r="C295" s="94"/>
      <c r="D295" s="71">
        <v>60</v>
      </c>
      <c r="E295" s="43">
        <f>SUM(B295*D295)</f>
        <v>240</v>
      </c>
      <c r="F295" s="43"/>
    </row>
    <row r="296" spans="1:6" x14ac:dyDescent="0.25">
      <c r="A296" s="22" t="s">
        <v>178</v>
      </c>
      <c r="B296" s="102">
        <v>16</v>
      </c>
      <c r="C296" s="94"/>
      <c r="D296" s="71">
        <v>60</v>
      </c>
      <c r="E296" s="43">
        <f t="shared" ref="E296:E305" si="29">SUM(B296*D296)</f>
        <v>960</v>
      </c>
      <c r="F296" s="43"/>
    </row>
    <row r="297" spans="1:6" x14ac:dyDescent="0.25">
      <c r="A297" s="22" t="s">
        <v>176</v>
      </c>
      <c r="B297" s="102">
        <v>2</v>
      </c>
      <c r="C297" s="94"/>
      <c r="D297" s="71">
        <v>60</v>
      </c>
      <c r="E297" s="43">
        <f t="shared" si="29"/>
        <v>120</v>
      </c>
      <c r="F297" s="43"/>
    </row>
    <row r="298" spans="1:6" x14ac:dyDescent="0.25">
      <c r="A298" s="22" t="s">
        <v>175</v>
      </c>
      <c r="B298" s="102">
        <v>1</v>
      </c>
      <c r="C298" s="94"/>
      <c r="D298" s="71">
        <v>60</v>
      </c>
      <c r="E298" s="43">
        <f t="shared" si="29"/>
        <v>60</v>
      </c>
      <c r="F298" s="43"/>
    </row>
    <row r="299" spans="1:6" x14ac:dyDescent="0.25">
      <c r="A299" s="22" t="s">
        <v>53</v>
      </c>
      <c r="B299" s="102">
        <v>1</v>
      </c>
      <c r="C299" s="94"/>
      <c r="D299" s="71">
        <v>0</v>
      </c>
      <c r="E299" s="43">
        <f t="shared" si="29"/>
        <v>0</v>
      </c>
      <c r="F299" s="43"/>
    </row>
    <row r="300" spans="1:6" x14ac:dyDescent="0.25">
      <c r="A300" s="22" t="s">
        <v>54</v>
      </c>
      <c r="B300" s="102">
        <v>2</v>
      </c>
      <c r="C300" s="94"/>
      <c r="D300" s="71">
        <v>0</v>
      </c>
      <c r="E300" s="43">
        <f t="shared" si="29"/>
        <v>0</v>
      </c>
      <c r="F300" s="43"/>
    </row>
    <row r="301" spans="1:6" x14ac:dyDescent="0.25">
      <c r="A301" s="22" t="s">
        <v>59</v>
      </c>
      <c r="B301" s="102">
        <v>10</v>
      </c>
      <c r="C301" s="94"/>
      <c r="D301" s="71">
        <v>60</v>
      </c>
      <c r="E301" s="43">
        <f t="shared" si="29"/>
        <v>600</v>
      </c>
      <c r="F301" s="43"/>
    </row>
    <row r="302" spans="1:6" x14ac:dyDescent="0.25">
      <c r="A302" s="22" t="s">
        <v>57</v>
      </c>
      <c r="B302" s="102">
        <v>250</v>
      </c>
      <c r="C302" s="102"/>
      <c r="D302" s="102">
        <v>60</v>
      </c>
      <c r="E302" s="43">
        <f t="shared" si="29"/>
        <v>15000</v>
      </c>
      <c r="F302" s="43"/>
    </row>
    <row r="303" spans="1:6" x14ac:dyDescent="0.25">
      <c r="A303" s="22" t="s">
        <v>67</v>
      </c>
      <c r="B303" s="102">
        <v>50</v>
      </c>
      <c r="C303" s="102"/>
      <c r="D303" s="102">
        <v>60</v>
      </c>
      <c r="E303" s="43">
        <f t="shared" si="29"/>
        <v>3000</v>
      </c>
      <c r="F303" s="43"/>
    </row>
    <row r="304" spans="1:6" x14ac:dyDescent="0.25">
      <c r="A304" s="22" t="s">
        <v>56</v>
      </c>
      <c r="B304" s="102">
        <v>25</v>
      </c>
      <c r="C304" s="102"/>
      <c r="D304" s="102">
        <v>60</v>
      </c>
      <c r="E304" s="43">
        <f t="shared" si="29"/>
        <v>1500</v>
      </c>
      <c r="F304" s="43"/>
    </row>
    <row r="305" spans="1:6" x14ac:dyDescent="0.25">
      <c r="A305" s="22" t="s">
        <v>179</v>
      </c>
      <c r="B305" s="102">
        <v>115</v>
      </c>
      <c r="C305" s="102"/>
      <c r="D305" s="102">
        <v>50</v>
      </c>
      <c r="E305" s="43">
        <f t="shared" si="29"/>
        <v>5750</v>
      </c>
      <c r="F305" s="43"/>
    </row>
    <row r="306" spans="1:6" x14ac:dyDescent="0.25">
      <c r="A306" s="45"/>
      <c r="B306" s="102"/>
      <c r="C306" s="102"/>
      <c r="D306" s="102"/>
      <c r="E306" s="43"/>
      <c r="F306" s="43"/>
    </row>
    <row r="307" spans="1:6" x14ac:dyDescent="0.25">
      <c r="A307" s="21" t="s">
        <v>68</v>
      </c>
      <c r="B307" s="102"/>
      <c r="C307" s="102"/>
      <c r="D307" s="102"/>
      <c r="E307" s="34"/>
      <c r="F307" s="34"/>
    </row>
    <row r="308" spans="1:6" x14ac:dyDescent="0.25">
      <c r="A308" s="22" t="s">
        <v>70</v>
      </c>
      <c r="B308" s="102"/>
      <c r="C308" s="102"/>
      <c r="D308" s="102"/>
      <c r="E308" s="34">
        <v>10000</v>
      </c>
      <c r="F308" s="34"/>
    </row>
    <row r="309" spans="1:6" x14ac:dyDescent="0.25">
      <c r="A309" s="22" t="s">
        <v>71</v>
      </c>
      <c r="B309" s="102"/>
      <c r="C309" s="102"/>
      <c r="D309" s="102"/>
      <c r="E309" s="34">
        <v>4000</v>
      </c>
      <c r="F309" s="34"/>
    </row>
    <row r="310" spans="1:6" x14ac:dyDescent="0.25">
      <c r="A310" s="22" t="s">
        <v>69</v>
      </c>
      <c r="B310" s="102"/>
      <c r="C310" s="102"/>
      <c r="D310" s="102"/>
      <c r="E310" s="34">
        <v>6000</v>
      </c>
      <c r="F310" s="34"/>
    </row>
    <row r="311" spans="1:6" x14ac:dyDescent="0.25">
      <c r="A311" s="22" t="s">
        <v>72</v>
      </c>
      <c r="B311" s="102"/>
      <c r="C311" s="102"/>
      <c r="D311" s="102"/>
      <c r="E311" s="34">
        <v>8000</v>
      </c>
      <c r="F311" s="34"/>
    </row>
    <row r="312" spans="1:6" x14ac:dyDescent="0.25">
      <c r="A312" s="22" t="s">
        <v>78</v>
      </c>
      <c r="B312" s="102"/>
      <c r="C312" s="102"/>
      <c r="D312" s="102"/>
      <c r="E312" s="34">
        <v>3000</v>
      </c>
      <c r="F312" s="34"/>
    </row>
    <row r="313" spans="1:6" x14ac:dyDescent="0.25">
      <c r="A313" s="21"/>
      <c r="B313" s="102"/>
      <c r="C313" s="102"/>
      <c r="D313" s="102"/>
      <c r="E313" s="34"/>
      <c r="F313" s="34"/>
    </row>
    <row r="314" spans="1:6" x14ac:dyDescent="0.25">
      <c r="A314" s="21" t="s">
        <v>73</v>
      </c>
      <c r="B314" s="102"/>
      <c r="C314" s="102"/>
      <c r="D314" s="102"/>
      <c r="E314" s="34"/>
      <c r="F314" s="34"/>
    </row>
    <row r="315" spans="1:6" x14ac:dyDescent="0.25">
      <c r="A315" s="22" t="s">
        <v>70</v>
      </c>
      <c r="B315" s="102"/>
      <c r="C315" s="102"/>
      <c r="D315" s="102"/>
      <c r="E315" s="34">
        <v>0</v>
      </c>
      <c r="F315" s="34"/>
    </row>
    <row r="316" spans="1:6" x14ac:dyDescent="0.25">
      <c r="A316" s="22" t="s">
        <v>74</v>
      </c>
      <c r="B316" s="102"/>
      <c r="C316" s="102"/>
      <c r="D316" s="102"/>
      <c r="E316" s="34">
        <v>0</v>
      </c>
      <c r="F316" s="34"/>
    </row>
    <row r="317" spans="1:6" x14ac:dyDescent="0.25">
      <c r="A317" s="22" t="s">
        <v>75</v>
      </c>
      <c r="B317" s="102"/>
      <c r="C317" s="102"/>
      <c r="D317" s="102"/>
      <c r="E317" s="34">
        <v>0</v>
      </c>
      <c r="F317" s="34"/>
    </row>
    <row r="318" spans="1:6" x14ac:dyDescent="0.25">
      <c r="A318" s="41"/>
      <c r="B318" s="102"/>
      <c r="C318" s="102"/>
      <c r="D318" s="102"/>
      <c r="E318" s="43"/>
      <c r="F318" s="43"/>
    </row>
    <row r="319" spans="1:6" x14ac:dyDescent="0.25">
      <c r="A319" s="47" t="s">
        <v>146</v>
      </c>
      <c r="B319" s="102"/>
      <c r="C319" s="102"/>
      <c r="D319" s="102"/>
      <c r="E319" s="43"/>
      <c r="F319" s="43"/>
    </row>
    <row r="320" spans="1:6" x14ac:dyDescent="0.25">
      <c r="A320" s="41" t="s">
        <v>147</v>
      </c>
      <c r="B320" s="102"/>
      <c r="C320" s="102"/>
      <c r="D320" s="102"/>
      <c r="E320" s="43">
        <v>40000</v>
      </c>
      <c r="F320" s="43"/>
    </row>
    <row r="321" spans="1:7" x14ac:dyDescent="0.25">
      <c r="A321" s="41" t="s">
        <v>187</v>
      </c>
      <c r="B321" s="102"/>
      <c r="C321" s="102"/>
      <c r="D321" s="102"/>
      <c r="E321" s="43">
        <v>0</v>
      </c>
      <c r="F321" s="43"/>
    </row>
    <row r="322" spans="1:7" x14ac:dyDescent="0.25">
      <c r="A322" s="41" t="s">
        <v>227</v>
      </c>
      <c r="B322" s="102"/>
      <c r="C322" s="102"/>
      <c r="D322" s="102"/>
      <c r="E322" s="43">
        <v>40000</v>
      </c>
      <c r="F322" s="43"/>
    </row>
    <row r="323" spans="1:7" x14ac:dyDescent="0.25">
      <c r="A323" s="41" t="s">
        <v>148</v>
      </c>
      <c r="B323" s="102"/>
      <c r="C323" s="102"/>
      <c r="D323" s="102"/>
      <c r="E323" s="43">
        <v>20000</v>
      </c>
      <c r="F323" s="43"/>
    </row>
    <row r="324" spans="1:7" x14ac:dyDescent="0.25">
      <c r="A324" s="41" t="s">
        <v>149</v>
      </c>
      <c r="B324" s="102"/>
      <c r="C324" s="102"/>
      <c r="D324" s="102"/>
      <c r="E324" s="43"/>
      <c r="F324" s="43"/>
    </row>
    <row r="325" spans="1:7" x14ac:dyDescent="0.25">
      <c r="A325" s="41" t="s">
        <v>150</v>
      </c>
      <c r="B325" s="102"/>
      <c r="C325" s="102"/>
      <c r="D325" s="102"/>
      <c r="E325" s="43">
        <v>6000</v>
      </c>
      <c r="F325" s="43"/>
      <c r="G325" s="3">
        <f>SUM(E325:E336)</f>
        <v>308000</v>
      </c>
    </row>
    <row r="326" spans="1:7" x14ac:dyDescent="0.25">
      <c r="A326" s="41" t="s">
        <v>151</v>
      </c>
      <c r="B326" s="102"/>
      <c r="C326" s="102"/>
      <c r="D326" s="102"/>
      <c r="E326" s="43">
        <v>30000</v>
      </c>
      <c r="F326" s="43"/>
    </row>
    <row r="327" spans="1:7" x14ac:dyDescent="0.25">
      <c r="A327" s="41" t="s">
        <v>222</v>
      </c>
      <c r="B327" s="102"/>
      <c r="C327" s="102"/>
      <c r="D327" s="102"/>
      <c r="E327" s="43">
        <v>60000</v>
      </c>
      <c r="F327" s="43"/>
    </row>
    <row r="328" spans="1:7" x14ac:dyDescent="0.25">
      <c r="A328" s="41" t="s">
        <v>152</v>
      </c>
      <c r="B328" s="102"/>
      <c r="C328" s="102"/>
      <c r="D328" s="102"/>
      <c r="E328" s="43">
        <v>25000</v>
      </c>
      <c r="F328" s="43"/>
    </row>
    <row r="329" spans="1:7" x14ac:dyDescent="0.25">
      <c r="A329" s="41" t="s">
        <v>153</v>
      </c>
      <c r="B329" s="102"/>
      <c r="C329" s="102"/>
      <c r="D329" s="102"/>
      <c r="E329" s="43">
        <v>60000</v>
      </c>
      <c r="F329" s="43"/>
    </row>
    <row r="330" spans="1:7" x14ac:dyDescent="0.25">
      <c r="A330" s="41" t="s">
        <v>154</v>
      </c>
      <c r="B330" s="102"/>
      <c r="C330" s="102"/>
      <c r="D330" s="102"/>
      <c r="E330" s="43">
        <v>20000</v>
      </c>
      <c r="F330" s="43"/>
    </row>
    <row r="331" spans="1:7" x14ac:dyDescent="0.25">
      <c r="A331" s="41" t="s">
        <v>155</v>
      </c>
      <c r="B331" s="102"/>
      <c r="C331" s="102"/>
      <c r="D331" s="102"/>
      <c r="E331" s="43">
        <v>10000</v>
      </c>
      <c r="F331" s="43"/>
    </row>
    <row r="332" spans="1:7" x14ac:dyDescent="0.25">
      <c r="A332" s="41" t="s">
        <v>184</v>
      </c>
      <c r="B332" s="102"/>
      <c r="C332" s="102"/>
      <c r="D332" s="102"/>
      <c r="E332" s="43">
        <v>10000</v>
      </c>
      <c r="F332" s="43"/>
    </row>
    <row r="333" spans="1:7" x14ac:dyDescent="0.25">
      <c r="A333" s="41" t="s">
        <v>224</v>
      </c>
      <c r="B333" s="102"/>
      <c r="C333" s="102"/>
      <c r="D333" s="102"/>
      <c r="E333" s="43">
        <v>10000</v>
      </c>
      <c r="F333" s="43"/>
    </row>
    <row r="334" spans="1:7" x14ac:dyDescent="0.25">
      <c r="A334" s="41" t="s">
        <v>221</v>
      </c>
      <c r="B334" s="55">
        <v>5000</v>
      </c>
      <c r="C334" s="102">
        <v>12</v>
      </c>
      <c r="D334" s="102">
        <f>SUM(B334*C334)</f>
        <v>60000</v>
      </c>
      <c r="E334" s="43">
        <f>D334</f>
        <v>60000</v>
      </c>
      <c r="F334" s="43"/>
    </row>
    <row r="335" spans="1:7" x14ac:dyDescent="0.25">
      <c r="A335" s="41" t="s">
        <v>156</v>
      </c>
      <c r="B335" s="102"/>
      <c r="C335" s="102"/>
      <c r="D335" s="102"/>
      <c r="E335" s="43">
        <v>7000</v>
      </c>
      <c r="F335" s="43"/>
    </row>
    <row r="336" spans="1:7" x14ac:dyDescent="0.25">
      <c r="A336" s="41" t="s">
        <v>157</v>
      </c>
      <c r="B336" s="102"/>
      <c r="C336" s="102"/>
      <c r="D336" s="102"/>
      <c r="E336" s="43">
        <v>10000</v>
      </c>
      <c r="F336" s="43"/>
    </row>
    <row r="337" spans="1:6" x14ac:dyDescent="0.25">
      <c r="A337" s="41"/>
      <c r="B337" s="102"/>
      <c r="C337" s="102"/>
      <c r="D337" s="102"/>
      <c r="E337" s="43"/>
      <c r="F337" s="43"/>
    </row>
    <row r="338" spans="1:6" x14ac:dyDescent="0.25">
      <c r="A338" s="47" t="s">
        <v>158</v>
      </c>
      <c r="B338" s="102"/>
      <c r="C338" s="102"/>
      <c r="D338" s="102"/>
      <c r="E338" s="43"/>
      <c r="F338" s="43"/>
    </row>
    <row r="339" spans="1:6" x14ac:dyDescent="0.25">
      <c r="A339" s="41" t="s">
        <v>159</v>
      </c>
      <c r="B339" s="102"/>
      <c r="C339" s="102"/>
      <c r="D339" s="102"/>
      <c r="E339" s="43">
        <v>5000</v>
      </c>
      <c r="F339" s="43"/>
    </row>
    <row r="340" spans="1:6" x14ac:dyDescent="0.25">
      <c r="A340" s="41" t="s">
        <v>188</v>
      </c>
      <c r="B340" s="102"/>
      <c r="C340" s="102"/>
      <c r="D340" s="102"/>
      <c r="E340" s="43">
        <v>10000</v>
      </c>
      <c r="F340" s="43"/>
    </row>
    <row r="341" spans="1:6" x14ac:dyDescent="0.25">
      <c r="A341" s="41" t="s">
        <v>160</v>
      </c>
      <c r="B341" s="102"/>
      <c r="C341" s="102"/>
      <c r="D341" s="102"/>
      <c r="E341" s="43">
        <v>10000</v>
      </c>
      <c r="F341" s="43"/>
    </row>
    <row r="342" spans="1:6" x14ac:dyDescent="0.25">
      <c r="A342" s="41"/>
      <c r="B342" s="102"/>
      <c r="C342" s="102"/>
      <c r="D342" s="102"/>
      <c r="E342" s="43"/>
      <c r="F342" s="43"/>
    </row>
    <row r="343" spans="1:6" x14ac:dyDescent="0.25">
      <c r="A343" s="47" t="s">
        <v>161</v>
      </c>
      <c r="B343" s="102"/>
      <c r="C343" s="102"/>
      <c r="D343" s="102"/>
      <c r="E343" s="43"/>
      <c r="F343" s="43"/>
    </row>
    <row r="344" spans="1:6" x14ac:dyDescent="0.25">
      <c r="A344" s="41" t="s">
        <v>162</v>
      </c>
      <c r="B344" s="102"/>
      <c r="C344" s="102"/>
      <c r="D344" s="102"/>
      <c r="E344" s="43">
        <v>10000</v>
      </c>
      <c r="F344" s="43"/>
    </row>
    <row r="345" spans="1:6" x14ac:dyDescent="0.25">
      <c r="A345" s="41" t="s">
        <v>95</v>
      </c>
      <c r="B345" s="102"/>
      <c r="C345" s="102"/>
      <c r="D345" s="102"/>
      <c r="E345" s="43">
        <v>6000</v>
      </c>
      <c r="F345" s="43"/>
    </row>
    <row r="346" spans="1:6" x14ac:dyDescent="0.25">
      <c r="A346" s="41" t="s">
        <v>163</v>
      </c>
      <c r="B346" s="102"/>
      <c r="C346" s="102"/>
      <c r="D346" s="102"/>
      <c r="E346" s="43">
        <v>2000</v>
      </c>
      <c r="F346" s="43"/>
    </row>
    <row r="347" spans="1:6" x14ac:dyDescent="0.25">
      <c r="A347" s="41"/>
      <c r="B347" s="102"/>
      <c r="C347" s="102"/>
      <c r="D347" s="102"/>
      <c r="E347" s="43"/>
      <c r="F347" s="43"/>
    </row>
    <row r="348" spans="1:6" x14ac:dyDescent="0.25">
      <c r="A348" s="47" t="s">
        <v>223</v>
      </c>
      <c r="B348" s="102"/>
      <c r="C348" s="102"/>
      <c r="D348" s="102"/>
      <c r="E348" s="43"/>
      <c r="F348" s="43"/>
    </row>
    <row r="349" spans="1:6" x14ac:dyDescent="0.25">
      <c r="A349" s="41" t="s">
        <v>95</v>
      </c>
      <c r="B349" s="102"/>
      <c r="C349" s="102"/>
      <c r="D349" s="102"/>
      <c r="E349" s="43">
        <v>6000</v>
      </c>
      <c r="F349" s="43"/>
    </row>
    <row r="350" spans="1:6" x14ac:dyDescent="0.25">
      <c r="A350" s="41" t="s">
        <v>164</v>
      </c>
      <c r="B350" s="102"/>
      <c r="C350" s="102"/>
      <c r="D350" s="102"/>
      <c r="E350" s="43">
        <v>6000</v>
      </c>
      <c r="F350" s="43"/>
    </row>
    <row r="351" spans="1:6" x14ac:dyDescent="0.25">
      <c r="A351" s="41" t="s">
        <v>165</v>
      </c>
      <c r="B351" s="102"/>
      <c r="C351" s="102"/>
      <c r="D351" s="102"/>
      <c r="E351" s="43">
        <v>5000</v>
      </c>
      <c r="F351" s="43"/>
    </row>
    <row r="352" spans="1:6" x14ac:dyDescent="0.25">
      <c r="A352" s="41"/>
      <c r="B352" s="102"/>
      <c r="C352" s="102"/>
      <c r="D352" s="102"/>
      <c r="E352" s="43"/>
      <c r="F352" s="43"/>
    </row>
    <row r="353" spans="1:6" x14ac:dyDescent="0.25">
      <c r="A353" s="47" t="s">
        <v>166</v>
      </c>
      <c r="B353" s="102"/>
      <c r="C353" s="102"/>
      <c r="D353" s="102"/>
      <c r="E353" s="43"/>
      <c r="F353" s="43"/>
    </row>
    <row r="354" spans="1:6" x14ac:dyDescent="0.25">
      <c r="A354" s="41" t="s">
        <v>167</v>
      </c>
      <c r="B354" s="102"/>
      <c r="C354" s="102"/>
      <c r="D354" s="102"/>
      <c r="E354" s="43">
        <v>10000</v>
      </c>
      <c r="F354" s="43"/>
    </row>
    <row r="355" spans="1:6" x14ac:dyDescent="0.25">
      <c r="A355" s="41" t="s">
        <v>168</v>
      </c>
      <c r="B355" s="102">
        <v>30</v>
      </c>
      <c r="C355" s="102">
        <v>600</v>
      </c>
      <c r="D355" s="102"/>
      <c r="E355" s="43">
        <f>SUM(B355*C355)</f>
        <v>18000</v>
      </c>
      <c r="F355" s="43"/>
    </row>
    <row r="356" spans="1:6" x14ac:dyDescent="0.25">
      <c r="A356" s="41" t="s">
        <v>16</v>
      </c>
      <c r="B356" s="102">
        <v>20</v>
      </c>
      <c r="C356" s="102">
        <v>35</v>
      </c>
      <c r="D356" s="102"/>
      <c r="E356" s="43">
        <f>SUM(B356*C356)</f>
        <v>700</v>
      </c>
      <c r="F356" s="43"/>
    </row>
    <row r="357" spans="1:6" x14ac:dyDescent="0.25">
      <c r="A357" s="41" t="s">
        <v>15</v>
      </c>
      <c r="B357" s="102">
        <v>3100</v>
      </c>
      <c r="C357" s="102">
        <v>15</v>
      </c>
      <c r="D357" s="102"/>
      <c r="E357" s="43">
        <f>SUM(B357*C357)</f>
        <v>46500</v>
      </c>
      <c r="F357" s="43"/>
    </row>
    <row r="358" spans="1:6" x14ac:dyDescent="0.25">
      <c r="A358" s="41" t="s">
        <v>169</v>
      </c>
      <c r="B358" s="102"/>
      <c r="C358" s="102"/>
      <c r="D358" s="102"/>
      <c r="E358" s="43"/>
      <c r="F358" s="43"/>
    </row>
    <row r="359" spans="1:6" x14ac:dyDescent="0.25">
      <c r="A359" s="41"/>
      <c r="B359" s="102"/>
      <c r="C359" s="102"/>
      <c r="D359" s="102"/>
      <c r="E359" s="43"/>
      <c r="F359" s="43"/>
    </row>
    <row r="360" spans="1:6" x14ac:dyDescent="0.25">
      <c r="A360" s="21" t="s">
        <v>0</v>
      </c>
      <c r="B360" s="102" t="s">
        <v>19</v>
      </c>
      <c r="C360" s="102"/>
      <c r="D360" s="102" t="s">
        <v>33</v>
      </c>
      <c r="E360" s="34"/>
      <c r="F360" s="34"/>
    </row>
    <row r="361" spans="1:6" x14ac:dyDescent="0.25">
      <c r="A361" s="22" t="s">
        <v>28</v>
      </c>
      <c r="B361" s="102">
        <v>300</v>
      </c>
      <c r="C361" s="102">
        <v>65</v>
      </c>
      <c r="D361" s="102"/>
      <c r="E361" s="43">
        <f>SUM(B361*C361)</f>
        <v>19500</v>
      </c>
      <c r="F361" s="43"/>
    </row>
    <row r="362" spans="1:6" x14ac:dyDescent="0.25">
      <c r="A362" s="22" t="s">
        <v>29</v>
      </c>
      <c r="B362" s="102"/>
      <c r="C362" s="102"/>
      <c r="D362" s="102"/>
      <c r="E362" s="34">
        <v>10000</v>
      </c>
      <c r="F362" s="34"/>
    </row>
    <row r="363" spans="1:6" x14ac:dyDescent="0.25">
      <c r="A363" s="22" t="s">
        <v>30</v>
      </c>
      <c r="B363" s="118" t="s">
        <v>35</v>
      </c>
      <c r="C363" s="119"/>
      <c r="D363" s="120"/>
      <c r="E363" s="34">
        <v>6000</v>
      </c>
      <c r="F363" s="34"/>
    </row>
    <row r="364" spans="1:6" x14ac:dyDescent="0.25">
      <c r="A364" s="22" t="s">
        <v>31</v>
      </c>
      <c r="B364" s="118" t="s">
        <v>60</v>
      </c>
      <c r="C364" s="119"/>
      <c r="D364" s="120"/>
      <c r="E364" s="34"/>
      <c r="F364" s="34"/>
    </row>
    <row r="365" spans="1:6" x14ac:dyDescent="0.25">
      <c r="A365" s="27"/>
      <c r="B365" s="102"/>
      <c r="C365" s="102"/>
      <c r="D365" s="102"/>
      <c r="E365" s="34"/>
      <c r="F365" s="34"/>
    </row>
    <row r="366" spans="1:6" x14ac:dyDescent="0.25">
      <c r="A366" s="40" t="s">
        <v>58</v>
      </c>
      <c r="B366" s="102"/>
      <c r="C366" s="102"/>
      <c r="D366" s="102"/>
      <c r="E366" s="34">
        <v>1000</v>
      </c>
      <c r="F366" s="34"/>
    </row>
    <row r="367" spans="1:6" x14ac:dyDescent="0.25">
      <c r="A367" s="24"/>
      <c r="B367" s="102"/>
      <c r="C367" s="102"/>
      <c r="D367" s="102"/>
      <c r="E367" s="34"/>
      <c r="F367" s="34"/>
    </row>
    <row r="368" spans="1:6" x14ac:dyDescent="0.25">
      <c r="A368" s="21" t="s">
        <v>2</v>
      </c>
      <c r="B368" s="102"/>
      <c r="C368" s="102"/>
      <c r="D368" s="102"/>
      <c r="E368" s="106">
        <v>64000</v>
      </c>
      <c r="F368" s="34"/>
    </row>
    <row r="369" spans="1:6" ht="13.8" thickBot="1" x14ac:dyDescent="0.3">
      <c r="A369" s="73"/>
      <c r="B369" s="75"/>
      <c r="C369" s="75"/>
      <c r="D369" s="76"/>
      <c r="E369" s="74"/>
      <c r="F369" s="74"/>
    </row>
    <row r="370" spans="1:6" ht="13.8" thickBot="1" x14ac:dyDescent="0.3">
      <c r="A370" s="109" t="s">
        <v>1</v>
      </c>
      <c r="B370" s="110"/>
      <c r="C370" s="110"/>
      <c r="D370" s="111"/>
      <c r="E370" s="39">
        <f>SUM(E131:E368)</f>
        <v>2034600</v>
      </c>
      <c r="F370" s="39">
        <f>SUM(F131:F368)</f>
        <v>200000</v>
      </c>
    </row>
    <row r="371" spans="1:6" ht="13.8" thickBot="1" x14ac:dyDescent="0.3">
      <c r="A371" s="109" t="s">
        <v>22</v>
      </c>
      <c r="B371" s="110"/>
      <c r="C371" s="110"/>
      <c r="D371" s="111"/>
      <c r="E371" s="97">
        <f>SUM(E127-E370)</f>
        <v>99120</v>
      </c>
      <c r="F371" s="97">
        <f>SUM(F127-F370)</f>
        <v>-200000</v>
      </c>
    </row>
  </sheetData>
  <mergeCells count="8">
    <mergeCell ref="A370:D370"/>
    <mergeCell ref="A371:D371"/>
    <mergeCell ref="A1:E1"/>
    <mergeCell ref="B47:D47"/>
    <mergeCell ref="A127:D127"/>
    <mergeCell ref="B130:D130"/>
    <mergeCell ref="B363:D363"/>
    <mergeCell ref="B364:D364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300" verticalDpi="300" r:id="rId1"/>
  <rowBreaks count="3" manualBreakCount="3">
    <brk id="45" max="4" man="1"/>
    <brk id="104" max="4" man="1"/>
    <brk id="1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LWC 2028</vt:lpstr>
      <vt:lpstr>'Budget LWC 2028'!Print_Area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</dc:creator>
  <cp:lastModifiedBy>Harald</cp:lastModifiedBy>
  <cp:lastPrinted>2016-06-10T13:32:00Z</cp:lastPrinted>
  <dcterms:created xsi:type="dcterms:W3CDTF">2008-09-29T01:22:54Z</dcterms:created>
  <dcterms:modified xsi:type="dcterms:W3CDTF">2022-01-23T07:58:54Z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